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2760" yWindow="-32052" windowWidth="15576" windowHeight="11796" tabRatio="500"/>
  </bookViews>
  <sheets>
    <sheet name="план (2)" sheetId="1" r:id="rId1"/>
  </sheets>
  <definedNames>
    <definedName name="_Hlk331752892" localSheetId="0">NA()</definedName>
    <definedName name="_xlnm._FilterDatabase" localSheetId="0" hidden="1">'план (2)'!$4:$497</definedName>
    <definedName name="_xlnm.Print_Titles" localSheetId="0">'план (2)'!$3:$4</definedName>
    <definedName name="_xlnm.Print_Area" localSheetId="0">'план (2)'!$A$1:$Q$497</definedName>
  </definedNames>
  <calcPr calcId="145621"/>
</workbook>
</file>

<file path=xl/calcChain.xml><?xml version="1.0" encoding="utf-8"?>
<calcChain xmlns="http://schemas.openxmlformats.org/spreadsheetml/2006/main">
  <c r="I67" i="1" l="1"/>
  <c r="I20" i="1" s="1"/>
  <c r="N268" i="1" l="1"/>
  <c r="N262" i="1"/>
  <c r="O22" i="1" l="1"/>
  <c r="N45" i="1" l="1"/>
  <c r="O50" i="1"/>
  <c r="O119" i="1" l="1"/>
  <c r="O120" i="1"/>
  <c r="O118" i="1"/>
  <c r="J19" i="1" l="1"/>
  <c r="I385" i="1" l="1"/>
  <c r="I380" i="1"/>
  <c r="N13" i="1"/>
  <c r="O388" i="1" l="1"/>
  <c r="O390" i="1"/>
  <c r="O392" i="1"/>
  <c r="O393" i="1"/>
  <c r="O395" i="1"/>
  <c r="O397" i="1"/>
  <c r="O398" i="1"/>
  <c r="O400" i="1"/>
  <c r="O404" i="1"/>
  <c r="O405" i="1"/>
  <c r="O285" i="1"/>
  <c r="O287" i="1"/>
  <c r="O288" i="1"/>
  <c r="O300" i="1"/>
  <c r="O302" i="1"/>
  <c r="O303" i="1"/>
  <c r="O270" i="1"/>
  <c r="O272" i="1"/>
  <c r="O273" i="1"/>
  <c r="O275" i="1"/>
  <c r="O277" i="1"/>
  <c r="O278" i="1"/>
  <c r="O280" i="1"/>
  <c r="O282" i="1"/>
  <c r="O283" i="1"/>
  <c r="O176" i="1"/>
  <c r="O177" i="1"/>
  <c r="O175" i="1"/>
  <c r="O71" i="1"/>
  <c r="O67" i="1"/>
  <c r="O66" i="1"/>
  <c r="O49" i="1"/>
  <c r="O23" i="1"/>
  <c r="O484" i="1"/>
  <c r="O483" i="1"/>
  <c r="O432" i="1"/>
  <c r="O433"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4" i="1"/>
  <c r="O465" i="1"/>
  <c r="O466" i="1"/>
  <c r="O431" i="1"/>
  <c r="O429" i="1"/>
  <c r="O427" i="1"/>
  <c r="O425" i="1"/>
  <c r="O424" i="1"/>
  <c r="O419" i="1"/>
  <c r="O420" i="1"/>
  <c r="O421" i="1"/>
  <c r="O418" i="1"/>
  <c r="O416" i="1"/>
  <c r="O417" i="1"/>
  <c r="O415" i="1"/>
  <c r="O382" i="1"/>
  <c r="O387" i="1"/>
  <c r="N21" i="1"/>
  <c r="O21" i="1"/>
  <c r="N390" i="1"/>
  <c r="N385" i="1"/>
  <c r="O385" i="1" s="1"/>
  <c r="N382" i="1"/>
  <c r="N383" i="1"/>
  <c r="O383" i="1" s="1"/>
  <c r="N384" i="1"/>
  <c r="N381" i="1"/>
  <c r="N375" i="1"/>
  <c r="N370" i="1"/>
  <c r="N300" i="1"/>
  <c r="N280" i="1"/>
  <c r="N275" i="1"/>
  <c r="I382" i="1"/>
  <c r="N263" i="1"/>
  <c r="N380" i="1" l="1"/>
  <c r="O380" i="1" s="1"/>
  <c r="I72" i="1"/>
  <c r="O72" i="1" s="1"/>
  <c r="N175" i="1" l="1"/>
  <c r="N118" i="1"/>
  <c r="O43" i="1" l="1"/>
  <c r="O44" i="1"/>
  <c r="O45" i="1"/>
  <c r="N483" i="1"/>
  <c r="I494" i="1" l="1"/>
  <c r="I493" i="1"/>
  <c r="I492" i="1"/>
  <c r="M490" i="1"/>
  <c r="I490" i="1" s="1"/>
  <c r="I434" i="1" s="1"/>
  <c r="I484" i="1"/>
  <c r="M483" i="1"/>
  <c r="I483" i="1" s="1"/>
  <c r="I466" i="1"/>
  <c r="I465" i="1"/>
  <c r="L464" i="1"/>
  <c r="I464" i="1" s="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L438" i="1"/>
  <c r="L436" i="1" s="1"/>
  <c r="K438" i="1"/>
  <c r="I438" i="1" s="1"/>
  <c r="M437" i="1"/>
  <c r="M436" i="1" s="1"/>
  <c r="L437" i="1"/>
  <c r="K437" i="1"/>
  <c r="N436" i="1"/>
  <c r="K436" i="1"/>
  <c r="J436" i="1"/>
  <c r="N435" i="1"/>
  <c r="M435" i="1"/>
  <c r="L435" i="1"/>
  <c r="K435" i="1"/>
  <c r="J435" i="1"/>
  <c r="I435" i="1"/>
  <c r="N434" i="1"/>
  <c r="M434" i="1"/>
  <c r="L434" i="1"/>
  <c r="K434" i="1"/>
  <c r="J434" i="1"/>
  <c r="N433" i="1"/>
  <c r="M433" i="1"/>
  <c r="L433" i="1"/>
  <c r="K433" i="1"/>
  <c r="J433" i="1"/>
  <c r="N432" i="1"/>
  <c r="L432" i="1"/>
  <c r="L431" i="1" s="1"/>
  <c r="K432" i="1"/>
  <c r="K431" i="1" s="1"/>
  <c r="J432" i="1"/>
  <c r="N431" i="1"/>
  <c r="J431" i="1"/>
  <c r="I433" i="1" l="1"/>
  <c r="I437" i="1"/>
  <c r="M432" i="1"/>
  <c r="M431" i="1" s="1"/>
  <c r="I436" i="1" l="1"/>
  <c r="I432" i="1"/>
  <c r="I431" i="1" s="1"/>
  <c r="N410" i="1"/>
  <c r="O28" i="1" l="1"/>
  <c r="M415" i="1" l="1"/>
  <c r="J416" i="1"/>
  <c r="J415" i="1" s="1"/>
  <c r="K416" i="1"/>
  <c r="K415" i="1" s="1"/>
  <c r="L416" i="1"/>
  <c r="L415" i="1" s="1"/>
  <c r="M416" i="1"/>
  <c r="N416" i="1"/>
  <c r="N415" i="1" s="1"/>
  <c r="J417" i="1"/>
  <c r="K417" i="1"/>
  <c r="L417" i="1"/>
  <c r="M417" i="1"/>
  <c r="N417" i="1"/>
  <c r="O34" i="1"/>
  <c r="J34" i="1"/>
  <c r="K34" i="1"/>
  <c r="L34" i="1"/>
  <c r="M34" i="1"/>
  <c r="N34" i="1"/>
  <c r="I34" i="1"/>
  <c r="O41" i="1"/>
  <c r="O423" i="1" l="1"/>
  <c r="O24" i="1" l="1"/>
  <c r="O46" i="1" l="1"/>
  <c r="I46" i="1"/>
  <c r="O15" i="1"/>
  <c r="O16" i="1"/>
  <c r="O11" i="1"/>
  <c r="O14" i="1"/>
  <c r="J427" i="1" l="1"/>
  <c r="K427" i="1"/>
  <c r="L427" i="1"/>
  <c r="M427" i="1"/>
  <c r="N427" i="1"/>
  <c r="J424" i="1"/>
  <c r="K424" i="1"/>
  <c r="L424" i="1"/>
  <c r="M424" i="1"/>
  <c r="N424" i="1"/>
  <c r="J420" i="1"/>
  <c r="K420" i="1"/>
  <c r="L420" i="1"/>
  <c r="M420" i="1"/>
  <c r="N420" i="1"/>
  <c r="N418" i="1" s="1"/>
  <c r="J419" i="1"/>
  <c r="K419" i="1"/>
  <c r="L419" i="1"/>
  <c r="M419" i="1"/>
  <c r="M418" i="1" s="1"/>
  <c r="N419" i="1"/>
  <c r="J418" i="1"/>
  <c r="K418" i="1"/>
  <c r="L418" i="1"/>
  <c r="J410" i="1"/>
  <c r="K410" i="1"/>
  <c r="L410" i="1"/>
  <c r="M410" i="1"/>
  <c r="J405" i="1"/>
  <c r="K405" i="1"/>
  <c r="L405" i="1"/>
  <c r="M405" i="1"/>
  <c r="N405" i="1"/>
  <c r="N400" i="1" s="1"/>
  <c r="N395" i="1" s="1"/>
  <c r="N365" i="1" s="1"/>
  <c r="N360" i="1" s="1"/>
  <c r="N355" i="1" s="1"/>
  <c r="N350" i="1" s="1"/>
  <c r="N345" i="1" s="1"/>
  <c r="N340" i="1" s="1"/>
  <c r="N335" i="1" s="1"/>
  <c r="N330" i="1" s="1"/>
  <c r="N325" i="1" s="1"/>
  <c r="N320" i="1" s="1"/>
  <c r="N315" i="1" s="1"/>
  <c r="N310" i="1" s="1"/>
  <c r="N305" i="1" s="1"/>
  <c r="J400" i="1"/>
  <c r="K400" i="1"/>
  <c r="J395" i="1"/>
  <c r="K395" i="1"/>
  <c r="L395" i="1"/>
  <c r="M395" i="1"/>
  <c r="J390" i="1"/>
  <c r="K390" i="1"/>
  <c r="J385" i="1"/>
  <c r="K385" i="1"/>
  <c r="L385" i="1"/>
  <c r="M385" i="1"/>
  <c r="J380" i="1"/>
  <c r="K380" i="1"/>
  <c r="J375" i="1"/>
  <c r="K375" i="1"/>
  <c r="L375" i="1"/>
  <c r="M375" i="1"/>
  <c r="J370" i="1"/>
  <c r="K370" i="1"/>
  <c r="J365" i="1"/>
  <c r="K365" i="1"/>
  <c r="L365" i="1"/>
  <c r="M365" i="1"/>
  <c r="J360" i="1"/>
  <c r="K360" i="1"/>
  <c r="J355" i="1"/>
  <c r="K355" i="1"/>
  <c r="L355" i="1"/>
  <c r="M355" i="1"/>
  <c r="J350" i="1"/>
  <c r="K350" i="1"/>
  <c r="J345" i="1"/>
  <c r="K345" i="1"/>
  <c r="L345" i="1"/>
  <c r="M345" i="1"/>
  <c r="J340" i="1"/>
  <c r="K340" i="1"/>
  <c r="J335" i="1"/>
  <c r="K335" i="1"/>
  <c r="L335" i="1"/>
  <c r="M335" i="1"/>
  <c r="J330" i="1"/>
  <c r="K330" i="1"/>
  <c r="J325" i="1"/>
  <c r="K325" i="1"/>
  <c r="L325" i="1"/>
  <c r="M325" i="1"/>
  <c r="J320" i="1"/>
  <c r="K320" i="1"/>
  <c r="J315" i="1"/>
  <c r="K315" i="1"/>
  <c r="L315" i="1"/>
  <c r="M315" i="1"/>
  <c r="J310" i="1"/>
  <c r="J305" i="1"/>
  <c r="K305" i="1"/>
  <c r="L305" i="1"/>
  <c r="M305" i="1"/>
  <c r="J300" i="1"/>
  <c r="M300" i="1"/>
  <c r="J295" i="1"/>
  <c r="K295" i="1"/>
  <c r="L295" i="1"/>
  <c r="M295" i="1"/>
  <c r="J290" i="1"/>
  <c r="N290" i="1"/>
  <c r="J285" i="1"/>
  <c r="K285" i="1"/>
  <c r="L285" i="1"/>
  <c r="M285" i="1"/>
  <c r="N285" i="1"/>
  <c r="J280" i="1"/>
  <c r="K280" i="1"/>
  <c r="J275" i="1"/>
  <c r="K275" i="1"/>
  <c r="L275" i="1"/>
  <c r="M275" i="1"/>
  <c r="I275" i="1"/>
  <c r="J270" i="1"/>
  <c r="K270" i="1"/>
  <c r="N270" i="1"/>
  <c r="J265" i="1"/>
  <c r="J259" i="1"/>
  <c r="J76" i="1"/>
  <c r="K76" i="1"/>
  <c r="L76" i="1"/>
  <c r="M76" i="1"/>
  <c r="N76" i="1"/>
  <c r="J72" i="1"/>
  <c r="K72" i="1"/>
  <c r="L72" i="1"/>
  <c r="M72" i="1"/>
  <c r="N72" i="1"/>
  <c r="J71" i="1"/>
  <c r="J70" i="1" s="1"/>
  <c r="K71" i="1"/>
  <c r="K70" i="1" s="1"/>
  <c r="L71" i="1"/>
  <c r="M71" i="1"/>
  <c r="N71" i="1"/>
  <c r="J67" i="1"/>
  <c r="K67" i="1"/>
  <c r="L67" i="1"/>
  <c r="M67" i="1"/>
  <c r="N67" i="1"/>
  <c r="N20" i="1" s="1"/>
  <c r="J66" i="1"/>
  <c r="J65" i="1" s="1"/>
  <c r="K66" i="1"/>
  <c r="L66" i="1"/>
  <c r="M66" i="1"/>
  <c r="N66" i="1"/>
  <c r="J52" i="1"/>
  <c r="K52" i="1"/>
  <c r="L52" i="1"/>
  <c r="M52" i="1"/>
  <c r="N52" i="1"/>
  <c r="J48" i="1"/>
  <c r="K48" i="1"/>
  <c r="L48" i="1"/>
  <c r="M48" i="1"/>
  <c r="N48" i="1"/>
  <c r="O48" i="1" s="1"/>
  <c r="J44" i="1"/>
  <c r="K44" i="1"/>
  <c r="K42" i="1" s="1"/>
  <c r="L44" i="1"/>
  <c r="L42" i="1" s="1"/>
  <c r="M44" i="1"/>
  <c r="N44" i="1"/>
  <c r="J42" i="1"/>
  <c r="N42" i="1"/>
  <c r="O42" i="1" s="1"/>
  <c r="J27" i="1"/>
  <c r="K27" i="1"/>
  <c r="L27" i="1"/>
  <c r="M27" i="1"/>
  <c r="N27" i="1"/>
  <c r="J23" i="1"/>
  <c r="K23" i="1"/>
  <c r="L23" i="1"/>
  <c r="M23" i="1"/>
  <c r="N23" i="1"/>
  <c r="J21" i="1"/>
  <c r="K21" i="1"/>
  <c r="K9" i="1" s="1"/>
  <c r="L21" i="1"/>
  <c r="M21" i="1"/>
  <c r="M9" i="1" s="1"/>
  <c r="N9" i="1"/>
  <c r="O9" i="1" s="1"/>
  <c r="I15" i="1"/>
  <c r="J9" i="1"/>
  <c r="L9" i="1"/>
  <c r="L11" i="1"/>
  <c r="M11" i="1"/>
  <c r="J11" i="1"/>
  <c r="K11" i="1"/>
  <c r="O27" i="1" l="1"/>
  <c r="N8" i="1"/>
  <c r="N295" i="1"/>
  <c r="N267" i="1"/>
  <c r="N70" i="1"/>
  <c r="K65" i="1"/>
  <c r="L65" i="1"/>
  <c r="N65" i="1"/>
  <c r="N22" i="1"/>
  <c r="N10" i="1" s="1"/>
  <c r="M70" i="1"/>
  <c r="L70" i="1"/>
  <c r="M65" i="1"/>
  <c r="K13" i="1"/>
  <c r="M13" i="1"/>
  <c r="J13" i="1"/>
  <c r="L13" i="1"/>
  <c r="I407" i="1"/>
  <c r="M402" i="1"/>
  <c r="L402" i="1"/>
  <c r="K402" i="1"/>
  <c r="I397" i="1"/>
  <c r="M392" i="1"/>
  <c r="L392" i="1"/>
  <c r="K392" i="1"/>
  <c r="I387" i="1"/>
  <c r="M382" i="1"/>
  <c r="L382" i="1"/>
  <c r="K382" i="1"/>
  <c r="I377" i="1"/>
  <c r="M372" i="1"/>
  <c r="L372" i="1"/>
  <c r="K372" i="1"/>
  <c r="I367" i="1"/>
  <c r="M362" i="1"/>
  <c r="L362" i="1"/>
  <c r="K362" i="1"/>
  <c r="I359" i="1"/>
  <c r="I358" i="1"/>
  <c r="I357" i="1"/>
  <c r="I355" i="1" s="1"/>
  <c r="I356" i="1"/>
  <c r="M354" i="1"/>
  <c r="L354" i="1"/>
  <c r="K354" i="1"/>
  <c r="M353" i="1"/>
  <c r="L353" i="1"/>
  <c r="K353" i="1"/>
  <c r="M352" i="1"/>
  <c r="L352" i="1"/>
  <c r="K352" i="1"/>
  <c r="M351" i="1"/>
  <c r="L351" i="1"/>
  <c r="K351" i="1"/>
  <c r="I347" i="1"/>
  <c r="M342" i="1"/>
  <c r="L342" i="1"/>
  <c r="K342" i="1"/>
  <c r="I337" i="1"/>
  <c r="M332" i="1"/>
  <c r="L332" i="1"/>
  <c r="K332" i="1"/>
  <c r="I327" i="1"/>
  <c r="M322" i="1"/>
  <c r="L322" i="1"/>
  <c r="I322" i="1" s="1"/>
  <c r="K322" i="1"/>
  <c r="I317" i="1"/>
  <c r="M312" i="1"/>
  <c r="L312" i="1"/>
  <c r="K312" i="1"/>
  <c r="I307" i="1"/>
  <c r="L302" i="1"/>
  <c r="K302" i="1"/>
  <c r="I302" i="1" s="1"/>
  <c r="I297" i="1"/>
  <c r="M292" i="1"/>
  <c r="L292" i="1"/>
  <c r="K292" i="1"/>
  <c r="I287" i="1"/>
  <c r="M282" i="1"/>
  <c r="L282" i="1"/>
  <c r="K282" i="1"/>
  <c r="I277" i="1"/>
  <c r="M272" i="1"/>
  <c r="L272" i="1"/>
  <c r="K272" i="1"/>
  <c r="I258" i="1"/>
  <c r="I76" i="1"/>
  <c r="I71" i="1"/>
  <c r="I66" i="1"/>
  <c r="I65" i="1" s="1"/>
  <c r="O65" i="1" s="1"/>
  <c r="I59" i="1"/>
  <c r="I8" i="1" s="1"/>
  <c r="I57" i="1"/>
  <c r="M56" i="1"/>
  <c r="I55" i="1"/>
  <c r="O55" i="1" s="1"/>
  <c r="I412" i="1"/>
  <c r="I413" i="1"/>
  <c r="I414" i="1"/>
  <c r="I411" i="1"/>
  <c r="K404" i="1"/>
  <c r="K403" i="1"/>
  <c r="K401" i="1"/>
  <c r="K394" i="1"/>
  <c r="K393" i="1"/>
  <c r="K391" i="1"/>
  <c r="K384" i="1"/>
  <c r="K383" i="1"/>
  <c r="K381" i="1"/>
  <c r="K374" i="1"/>
  <c r="K373" i="1"/>
  <c r="K371" i="1"/>
  <c r="K364" i="1"/>
  <c r="K363" i="1"/>
  <c r="K361" i="1"/>
  <c r="K344" i="1"/>
  <c r="K343" i="1"/>
  <c r="K341" i="1"/>
  <c r="K334" i="1"/>
  <c r="K333" i="1"/>
  <c r="K331" i="1"/>
  <c r="K324" i="1"/>
  <c r="K323" i="1"/>
  <c r="K321" i="1"/>
  <c r="K314" i="1"/>
  <c r="K313" i="1"/>
  <c r="K311" i="1"/>
  <c r="K304" i="1"/>
  <c r="K303" i="1"/>
  <c r="K301" i="1"/>
  <c r="K294" i="1"/>
  <c r="K293" i="1"/>
  <c r="K291" i="1"/>
  <c r="K284" i="1"/>
  <c r="K283" i="1"/>
  <c r="K281" i="1"/>
  <c r="K273" i="1"/>
  <c r="K274" i="1"/>
  <c r="K271" i="1"/>
  <c r="I369" i="1"/>
  <c r="I368" i="1"/>
  <c r="I366" i="1"/>
  <c r="M364" i="1"/>
  <c r="L364" i="1"/>
  <c r="M363" i="1"/>
  <c r="I363" i="1" s="1"/>
  <c r="L363" i="1"/>
  <c r="M361" i="1"/>
  <c r="M360" i="1" s="1"/>
  <c r="L361" i="1"/>
  <c r="L360" i="1" s="1"/>
  <c r="I63" i="1"/>
  <c r="I58" i="1"/>
  <c r="I49" i="1"/>
  <c r="I44" i="1" s="1"/>
  <c r="I38" i="1"/>
  <c r="O38" i="1" s="1"/>
  <c r="M344" i="1"/>
  <c r="M334" i="1"/>
  <c r="L333" i="1"/>
  <c r="L404" i="1"/>
  <c r="L403" i="1"/>
  <c r="L401" i="1"/>
  <c r="L400" i="1" s="1"/>
  <c r="L394" i="1"/>
  <c r="L393" i="1"/>
  <c r="L391" i="1"/>
  <c r="L384" i="1"/>
  <c r="L383" i="1"/>
  <c r="L381" i="1"/>
  <c r="L374" i="1"/>
  <c r="L373" i="1"/>
  <c r="L371" i="1"/>
  <c r="L344" i="1"/>
  <c r="L343" i="1"/>
  <c r="L341" i="1"/>
  <c r="L340" i="1" s="1"/>
  <c r="L334" i="1"/>
  <c r="L331" i="1"/>
  <c r="L330" i="1" s="1"/>
  <c r="L324" i="1"/>
  <c r="L323" i="1"/>
  <c r="L321" i="1"/>
  <c r="L314" i="1"/>
  <c r="L313" i="1"/>
  <c r="L311" i="1"/>
  <c r="L310" i="1" s="1"/>
  <c r="L304" i="1"/>
  <c r="L303" i="1"/>
  <c r="L301" i="1"/>
  <c r="L294" i="1"/>
  <c r="L293" i="1"/>
  <c r="L291" i="1"/>
  <c r="L284" i="1"/>
  <c r="L283" i="1"/>
  <c r="L281" i="1"/>
  <c r="L273" i="1"/>
  <c r="L274" i="1"/>
  <c r="L271" i="1"/>
  <c r="L270" i="1" s="1"/>
  <c r="I409" i="1"/>
  <c r="I408" i="1"/>
  <c r="I406" i="1"/>
  <c r="M404" i="1"/>
  <c r="M403" i="1"/>
  <c r="I403" i="1" s="1"/>
  <c r="M401" i="1"/>
  <c r="I399" i="1"/>
  <c r="I398" i="1"/>
  <c r="I396" i="1"/>
  <c r="M394" i="1"/>
  <c r="M393" i="1"/>
  <c r="M391" i="1"/>
  <c r="M390" i="1" s="1"/>
  <c r="I389" i="1"/>
  <c r="I388" i="1"/>
  <c r="I386" i="1"/>
  <c r="M384" i="1"/>
  <c r="M383" i="1"/>
  <c r="M381" i="1"/>
  <c r="I379" i="1"/>
  <c r="I378" i="1"/>
  <c r="I376" i="1"/>
  <c r="M374" i="1"/>
  <c r="M373" i="1"/>
  <c r="M371" i="1"/>
  <c r="M370" i="1" s="1"/>
  <c r="M43" i="1"/>
  <c r="M343" i="1"/>
  <c r="M341" i="1"/>
  <c r="M340" i="1" s="1"/>
  <c r="M333" i="1"/>
  <c r="M331" i="1"/>
  <c r="M330" i="1" s="1"/>
  <c r="M324" i="1"/>
  <c r="M323" i="1"/>
  <c r="M321" i="1"/>
  <c r="M314" i="1"/>
  <c r="M313" i="1"/>
  <c r="M311" i="1"/>
  <c r="M310" i="1" s="1"/>
  <c r="M304" i="1"/>
  <c r="M294" i="1"/>
  <c r="M293" i="1"/>
  <c r="M291" i="1"/>
  <c r="M284" i="1"/>
  <c r="M283" i="1"/>
  <c r="M281" i="1"/>
  <c r="M274" i="1"/>
  <c r="M273" i="1"/>
  <c r="M271" i="1"/>
  <c r="M45" i="1"/>
  <c r="I349" i="1"/>
  <c r="I348" i="1"/>
  <c r="I339" i="1"/>
  <c r="I338" i="1"/>
  <c r="I336" i="1"/>
  <c r="I329" i="1"/>
  <c r="I328" i="1"/>
  <c r="I326" i="1"/>
  <c r="I319" i="1"/>
  <c r="I318" i="1"/>
  <c r="I309" i="1"/>
  <c r="I308" i="1"/>
  <c r="I299" i="1"/>
  <c r="I298" i="1"/>
  <c r="I421" i="1"/>
  <c r="I419" i="1" s="1"/>
  <c r="I423" i="1"/>
  <c r="I420" i="1" s="1"/>
  <c r="I417" i="1" s="1"/>
  <c r="I424" i="1"/>
  <c r="I289" i="1"/>
  <c r="I288" i="1"/>
  <c r="I427" i="1"/>
  <c r="I279" i="1"/>
  <c r="I278" i="1"/>
  <c r="I276" i="1"/>
  <c r="I24" i="1"/>
  <c r="I23" i="1" s="1"/>
  <c r="I13" i="1"/>
  <c r="O13" i="1" s="1"/>
  <c r="I27" i="1"/>
  <c r="I306" i="1"/>
  <c r="I286" i="1"/>
  <c r="I285" i="1" s="1"/>
  <c r="I296" i="1"/>
  <c r="I346" i="1"/>
  <c r="I316" i="1"/>
  <c r="K310" i="1" l="1"/>
  <c r="M290" i="1"/>
  <c r="K290" i="1"/>
  <c r="N261" i="1"/>
  <c r="N265" i="1"/>
  <c r="I70" i="1"/>
  <c r="O70" i="1" s="1"/>
  <c r="M270" i="1"/>
  <c r="M380" i="1"/>
  <c r="M400" i="1"/>
  <c r="L290" i="1"/>
  <c r="L380" i="1"/>
  <c r="K300" i="1"/>
  <c r="L350" i="1"/>
  <c r="M320" i="1"/>
  <c r="L280" i="1"/>
  <c r="L320" i="1"/>
  <c r="L370" i="1"/>
  <c r="M350" i="1"/>
  <c r="M280" i="1"/>
  <c r="L300" i="1"/>
  <c r="L390" i="1"/>
  <c r="I352" i="1"/>
  <c r="N18" i="1"/>
  <c r="J7" i="1"/>
  <c r="M42" i="1"/>
  <c r="L12" i="1"/>
  <c r="M12" i="1"/>
  <c r="J12" i="1"/>
  <c r="I12" i="1"/>
  <c r="O12" i="1" s="1"/>
  <c r="N12" i="1"/>
  <c r="K12" i="1"/>
  <c r="I345" i="1"/>
  <c r="I273" i="1"/>
  <c r="I303" i="1"/>
  <c r="I304" i="1"/>
  <c r="I334" i="1"/>
  <c r="I410" i="1"/>
  <c r="I292" i="1"/>
  <c r="I392" i="1"/>
  <c r="I402" i="1"/>
  <c r="I315" i="1"/>
  <c r="I305" i="1"/>
  <c r="I281" i="1"/>
  <c r="I283" i="1"/>
  <c r="I354" i="1"/>
  <c r="I271" i="1"/>
  <c r="M269" i="1"/>
  <c r="M263" i="1" s="1"/>
  <c r="M22" i="1" s="1"/>
  <c r="I373" i="1"/>
  <c r="I272" i="1"/>
  <c r="M268" i="1"/>
  <c r="M262" i="1" s="1"/>
  <c r="M20" i="1" s="1"/>
  <c r="M8" i="1" s="1"/>
  <c r="I404" i="1"/>
  <c r="I321" i="1"/>
  <c r="I353" i="1"/>
  <c r="I314" i="1"/>
  <c r="I312" i="1"/>
  <c r="I372" i="1"/>
  <c r="I274" i="1"/>
  <c r="I323" i="1"/>
  <c r="I364" i="1"/>
  <c r="I284" i="1"/>
  <c r="I324" i="1"/>
  <c r="I383" i="1"/>
  <c r="I394" i="1"/>
  <c r="I294" i="1"/>
  <c r="I343" i="1"/>
  <c r="I381" i="1"/>
  <c r="I295" i="1"/>
  <c r="I325" i="1"/>
  <c r="M266" i="1"/>
  <c r="I374" i="1"/>
  <c r="K266" i="1"/>
  <c r="I361" i="1"/>
  <c r="K267" i="1"/>
  <c r="K261" i="1" s="1"/>
  <c r="I282" i="1"/>
  <c r="M267" i="1"/>
  <c r="M261" i="1" s="1"/>
  <c r="M19" i="1" s="1"/>
  <c r="I391" i="1"/>
  <c r="I311" i="1"/>
  <c r="I395" i="1"/>
  <c r="I405" i="1"/>
  <c r="L268" i="1"/>
  <c r="L262" i="1" s="1"/>
  <c r="L20" i="1" s="1"/>
  <c r="L8" i="1" s="1"/>
  <c r="I341" i="1"/>
  <c r="I344" i="1"/>
  <c r="K269" i="1"/>
  <c r="K263" i="1" s="1"/>
  <c r="I293" i="1"/>
  <c r="L267" i="1"/>
  <c r="L261" i="1" s="1"/>
  <c r="I332" i="1"/>
  <c r="I342" i="1"/>
  <c r="I393" i="1"/>
  <c r="I335" i="1"/>
  <c r="I375" i="1"/>
  <c r="I291" i="1"/>
  <c r="I331" i="1"/>
  <c r="I384" i="1"/>
  <c r="I401" i="1"/>
  <c r="I365" i="1"/>
  <c r="I371" i="1"/>
  <c r="I56" i="1"/>
  <c r="I362" i="1"/>
  <c r="I418" i="1"/>
  <c r="I416" i="1"/>
  <c r="I415" i="1" s="1"/>
  <c r="I400" i="1"/>
  <c r="I42" i="1"/>
  <c r="I21" i="1"/>
  <c r="I9" i="1" s="1"/>
  <c r="K268" i="1"/>
  <c r="K262" i="1" s="1"/>
  <c r="I262" i="1" s="1"/>
  <c r="O262" i="1" s="1"/>
  <c r="I313" i="1"/>
  <c r="I351" i="1"/>
  <c r="I48" i="1"/>
  <c r="I333" i="1"/>
  <c r="L269" i="1"/>
  <c r="L263" i="1" s="1"/>
  <c r="L22" i="1" s="1"/>
  <c r="L10" i="1" s="1"/>
  <c r="I301" i="1"/>
  <c r="L266" i="1"/>
  <c r="O261" i="1" l="1"/>
  <c r="N19" i="1"/>
  <c r="N7" i="1" s="1"/>
  <c r="L19" i="1"/>
  <c r="L7" i="1" s="1"/>
  <c r="L5" i="1" s="1"/>
  <c r="K19" i="1"/>
  <c r="K7" i="1" s="1"/>
  <c r="N259" i="1"/>
  <c r="L265" i="1"/>
  <c r="L260" i="1"/>
  <c r="L259" i="1" s="1"/>
  <c r="I270" i="1"/>
  <c r="M265" i="1"/>
  <c r="M260" i="1"/>
  <c r="M259" i="1" s="1"/>
  <c r="K260" i="1"/>
  <c r="I266" i="1"/>
  <c r="K265" i="1"/>
  <c r="M7" i="1"/>
  <c r="J22" i="1"/>
  <c r="J10" i="1" s="1"/>
  <c r="K22" i="1"/>
  <c r="K10" i="1" s="1"/>
  <c r="J20" i="1"/>
  <c r="J8" i="1" s="1"/>
  <c r="K20" i="1"/>
  <c r="K8" i="1" s="1"/>
  <c r="M10" i="1"/>
  <c r="I300" i="1"/>
  <c r="I280" i="1"/>
  <c r="I350" i="1"/>
  <c r="I261" i="1"/>
  <c r="I19" i="1" s="1"/>
  <c r="I7" i="1" s="1"/>
  <c r="I320" i="1"/>
  <c r="I310" i="1"/>
  <c r="I370" i="1"/>
  <c r="I290" i="1"/>
  <c r="I340" i="1"/>
  <c r="I390" i="1"/>
  <c r="I360" i="1"/>
  <c r="I330" i="1"/>
  <c r="I267" i="1"/>
  <c r="O267" i="1" s="1"/>
  <c r="I268" i="1"/>
  <c r="O268" i="1" s="1"/>
  <c r="I269" i="1"/>
  <c r="O269" i="1" s="1"/>
  <c r="M18" i="1" l="1"/>
  <c r="M17" i="1" s="1"/>
  <c r="O19" i="1"/>
  <c r="N5" i="1"/>
  <c r="N17" i="1"/>
  <c r="K5" i="1"/>
  <c r="I260" i="1"/>
  <c r="K259" i="1"/>
  <c r="J5" i="1"/>
  <c r="L18" i="1"/>
  <c r="L17" i="1" s="1"/>
  <c r="I263" i="1"/>
  <c r="I265" i="1"/>
  <c r="O265" i="1" s="1"/>
  <c r="M6" i="1" l="1"/>
  <c r="M5" i="1" s="1"/>
  <c r="I22" i="1"/>
  <c r="I10" i="1" s="1"/>
  <c r="O10" i="1" s="1"/>
  <c r="O263" i="1"/>
  <c r="O8" i="1"/>
  <c r="O20" i="1"/>
  <c r="O7" i="1"/>
  <c r="I259" i="1"/>
  <c r="O259" i="1" s="1"/>
  <c r="K18" i="1"/>
  <c r="K17" i="1" s="1"/>
  <c r="J18" i="1" l="1"/>
  <c r="J17" i="1" s="1"/>
  <c r="I18" i="1" l="1"/>
  <c r="I17" i="1" l="1"/>
  <c r="O17" i="1" s="1"/>
  <c r="I6" i="1"/>
  <c r="I5" i="1" l="1"/>
  <c r="O5" i="1" s="1"/>
  <c r="I469" i="1"/>
  <c r="I470" i="1"/>
  <c r="I471" i="1"/>
  <c r="I472" i="1"/>
  <c r="I473" i="1"/>
  <c r="I474" i="1"/>
  <c r="I475" i="1"/>
  <c r="I476" i="1"/>
  <c r="I477" i="1"/>
  <c r="I478" i="1"/>
  <c r="I479" i="1"/>
  <c r="I480" i="1"/>
  <c r="I481" i="1"/>
  <c r="I482" i="1"/>
  <c r="I468" i="1" l="1"/>
  <c r="O468" i="1"/>
  <c r="O467" i="1"/>
  <c r="I467" i="1"/>
</calcChain>
</file>

<file path=xl/sharedStrings.xml><?xml version="1.0" encoding="utf-8"?>
<sst xmlns="http://schemas.openxmlformats.org/spreadsheetml/2006/main" count="1434" uniqueCount="599">
  <si>
    <t>№          п/п</t>
  </si>
  <si>
    <t>Наименование Государственной программы, подпрограммы, отдельного мероприятия, проекта, мероприятия</t>
  </si>
  <si>
    <t xml:space="preserve">Ответственный исполнитель, соисполнитель, участник </t>
  </si>
  <si>
    <t>начало реализации</t>
  </si>
  <si>
    <t>окончание реализации</t>
  </si>
  <si>
    <t xml:space="preserve">Государственная программа Кировской области  «Развитие жилищно-коммунального комплекса и повышение энергетической эффективности» </t>
  </si>
  <si>
    <t>всего</t>
  </si>
  <si>
    <t>федеральный бюджет</t>
  </si>
  <si>
    <t>областной бюджет</t>
  </si>
  <si>
    <t>местный бюджет</t>
  </si>
  <si>
    <t>не требуется</t>
  </si>
  <si>
    <t>х</t>
  </si>
  <si>
    <t xml:space="preserve">Доля проверок лицензионного контроля, жилищного надзора, проведенных в установленные сроки, 100% в общем количестве проверок
</t>
  </si>
  <si>
    <t>Отдельное мероприятие «Проведение комплекса организационно-правовых мероприятий по управлению энергосбережением»</t>
  </si>
  <si>
    <t>2.3.</t>
  </si>
  <si>
    <t>2.3.1</t>
  </si>
  <si>
    <t>Подпрограмма «Газификация Кировской области»</t>
  </si>
  <si>
    <t>Гребенкин Д.Н. директор КОГКУ «Управление по газификации и инженерной инфраструктуре»</t>
  </si>
  <si>
    <t>3.3.1</t>
  </si>
  <si>
    <t>Содержание Кировского областного государственного бюджетного учреждения институт «Кировкоммунпроект»</t>
  </si>
  <si>
    <t>*Проектирование и строительство объектов осуществляется в соответствии с планами-графиками синхронизации выполнения программ газификации Кировской области, реализуемыми совместно с публичным акционерным обществом «Газпром».</t>
  </si>
  <si>
    <t>х- финансирование не требуется</t>
  </si>
  <si>
    <t>Подпрограмма «Развитие коммунальной и жилищной инфраструктуры в Кировской области»</t>
  </si>
  <si>
    <t>Качественно и своевременно рассмотрены обращения в пределах компетенции</t>
  </si>
  <si>
    <t>Созданы условия для реализации на территории Кировской области государственной ценовой политики в регулируемых сферах деятельности, определяемых законодательством Российской Федерации и Кировской области</t>
  </si>
  <si>
    <t>Отдельное мероприятие «Осуществление функций заказчика по проектированию, строительству и реконструкции объектов инженерной инфраструктуры Кировской области»</t>
  </si>
  <si>
    <t>Предоставление субсидий местным бюджетам из областного бюджета на строительство и реконструкцию (модернизацию) объектов питьевого водоснабжения</t>
  </si>
  <si>
    <t xml:space="preserve">Михайлов М. В. руководитель региональной службы по тарифам Кировской области
</t>
  </si>
  <si>
    <t>1</t>
  </si>
  <si>
    <t>Рассмотрение обращений  граждан и организаций в сфере жилищных правоотношений</t>
  </si>
  <si>
    <t>Проведение контрольно-надзорных мероприятий в установленной сфере деятельности</t>
  </si>
  <si>
    <t>3.1.</t>
  </si>
  <si>
    <t>3.2.</t>
  </si>
  <si>
    <t>3.2.2.</t>
  </si>
  <si>
    <t>3.2.1.</t>
  </si>
  <si>
    <t>3.3.</t>
  </si>
  <si>
    <t>4.1.</t>
  </si>
  <si>
    <t>4.2.</t>
  </si>
  <si>
    <t>Освобождение организаций от уплаты транспортного налога в отношении транспортных средств, оборудованных для использования природного газа в качестве моторного топлива</t>
  </si>
  <si>
    <t>4.3.1.</t>
  </si>
  <si>
    <t>1.1</t>
  </si>
  <si>
    <t>1.2</t>
  </si>
  <si>
    <t>1.3</t>
  </si>
  <si>
    <t>2.2</t>
  </si>
  <si>
    <t>2.1</t>
  </si>
  <si>
    <t>Отдельное мероприятие  «Обеспечение осуществления государственного контроля (надзора) в сфере жилищных правоотношений»</t>
  </si>
  <si>
    <t>2.1.1</t>
  </si>
  <si>
    <t>2.1.2</t>
  </si>
  <si>
    <t>2.1.3</t>
  </si>
  <si>
    <t>Финансовое обеспечение деятельности региональной службы по тарифам Кировской области</t>
  </si>
  <si>
    <t>2.2.1</t>
  </si>
  <si>
    <t>2.2.2</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</si>
  <si>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электроэнергетики в пределах компетенции</t>
  </si>
  <si>
    <t>2.2.3</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</si>
  <si>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теплоснабжения  в пределах компетенции</t>
  </si>
  <si>
    <t>2.2.4</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</si>
  <si>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водоснабжения и водоотведения  в пределах компетенции</t>
  </si>
  <si>
    <t>2.2.5</t>
  </si>
  <si>
    <t>Осуществление регулирования цен в области газоснабжения</t>
  </si>
  <si>
    <t>2.3.2</t>
  </si>
  <si>
    <t>2.3.3</t>
  </si>
  <si>
    <t>2.3.4</t>
  </si>
  <si>
    <t>2.4.1</t>
  </si>
  <si>
    <t>2.4.2</t>
  </si>
  <si>
    <t>2.4.3</t>
  </si>
  <si>
    <t>2.5</t>
  </si>
  <si>
    <t>2.5.1</t>
  </si>
  <si>
    <t>2.5.2</t>
  </si>
  <si>
    <t>Разработка проектной документации</t>
  </si>
  <si>
    <t>Информационное обеспечение реализации Подпрограммы, в том числе освещение в средствах массовой информации, проведение конференций, выставок, семинаров и иных мероприятий по пропаганде энергосбережения</t>
  </si>
  <si>
    <t>3.1.1</t>
  </si>
  <si>
    <t>3.1.2</t>
  </si>
  <si>
    <t>3.1.3</t>
  </si>
  <si>
    <t>Проведение экспертизы программ по энергосбережению организаций, осуществляющих регулируемые виды деятельности</t>
  </si>
  <si>
    <t>Отдельное мероприятие «Повышение эффективности потребления энергетических ресурсов в потребительском секторе»</t>
  </si>
  <si>
    <t>Проведение мероприятий по модернизации оборудования, используемого для потребления ЭР, в том числе по замене оборудования на оборудование с более высоким коэффициентом полезного действия, внедрению инновационных решений и технологий в целях повышения энергетической эффективности при потреблении ЭР</t>
  </si>
  <si>
    <t>Проведение мероприятий по анализу реализации энергосервисных контрактов, энергоэффективности зданий государственных и муниципальных учреждений на территории Кировской области</t>
  </si>
  <si>
    <t>Возврат целевых займов победителями отбора проектов по энергосбережению за счет получаемой экономии от реализации проектов по энергосбережению</t>
  </si>
  <si>
    <t>3.3.3</t>
  </si>
  <si>
    <t>3.3.2</t>
  </si>
  <si>
    <t>Заключение и контроль исполнения договоров подряда</t>
  </si>
  <si>
    <t>Заключение с индивидуальными предпринимателями, юридическими и физическими лицами гражданско-правовых договоров о долевом участии указанных лиц в строительстве распределительных газопроводов с газопроводами-вводами, исполнение указанных договоров</t>
  </si>
  <si>
    <t>Технический надзор за строительством объектов газификации</t>
  </si>
  <si>
    <t>4.2.1</t>
  </si>
  <si>
    <t>4.2.2</t>
  </si>
  <si>
    <t>4.2.3</t>
  </si>
  <si>
    <t>4.2.4</t>
  </si>
  <si>
    <t>4.2.5</t>
  </si>
  <si>
    <t>4.3</t>
  </si>
  <si>
    <t>4.3.2</t>
  </si>
  <si>
    <t>Определение перечня объектов газозаправочной инфраструктуры (автомобильных газонаполнительных компрессорных станций)</t>
  </si>
  <si>
    <t>Обеспечено проведение технического надзора за строительством объектов газификации</t>
  </si>
  <si>
    <t>Проведение отбора проектов по энергосбережению с целью их последующего финансирования за счет внебюджетных средств путем предоставления целевых займов на реализацию проектов по энергосбережению</t>
  </si>
  <si>
    <t>3</t>
  </si>
  <si>
    <t>Источник финансирования</t>
  </si>
  <si>
    <t>Отдельное мероприятие  «Обеспечение создания условий для реализации Государственной программы»</t>
  </si>
  <si>
    <t>Отдельное мероприятие «Обеспечение  государственной ценовой политики в регулируемых сферах деятельности»</t>
  </si>
  <si>
    <t>Осуществление регулирования цен (тарифов) на иные товары (услуги) (топливо твердое, топливо печное бытовое и керосин, реализуемые гражданам, упраляющим организациям, товариществам собственников жилья, жилищным, жилищно-строительным или иным специализированным потребительским кооперативам, созданным в целях удовлетворения потребностей граждан в жилье) и регионального государственного контроля (надзора) и контроля за их применением в пределах компетенции</t>
  </si>
  <si>
    <t>Формирование сводного реестра на перечисление субсидии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</si>
  <si>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2.4</t>
  </si>
  <si>
    <t>Проведение предварительных отборов организаций и индивидуальных предпринимателей, включаемых в реестр подрядных квалифицированных организаций</t>
  </si>
  <si>
    <t>Региональный проект «Чистая вода в Кировской области»</t>
  </si>
  <si>
    <t xml:space="preserve">Проведение ежегодной оценки состояния объектов систем водоснабжения Кировской области, в том числе на предмет соответствия установленным показателям качества и безопасности питьевого водоснабжения  </t>
  </si>
  <si>
    <t>Подпрограмма  «Энергосбережение и повышение энергетической эффективности в Кировской области»</t>
  </si>
  <si>
    <t xml:space="preserve">Отдельное мероприятие «Предоставление целевых займов за счет внебюджетных средств на мероприятия по энергосбережению победителям отбора» </t>
  </si>
  <si>
    <t>Предоставление целевых займов победителям отбора на реализацию проектов по энергосбережению</t>
  </si>
  <si>
    <t>Отдельное мероприятие  «Проектирование и строительство объектов газификации»</t>
  </si>
  <si>
    <t xml:space="preserve">иные внебюджетные источники  </t>
  </si>
  <si>
    <t>Содержание Кировского областного государственного казенного учреждения «Управление по газификации и инженерной инфраструктуре»</t>
  </si>
  <si>
    <t>Обеспечено  выполнение государственных полномочий в сфере газоснабжения. Обеспечена деятельность Кировского областного государственного казенного учреждения «Управление по газификации и инженерной инфраструктуре»</t>
  </si>
  <si>
    <t>Проведение в соответствии с действующим законодательством конкурсных процедур по отбору организаций для выполнения работ, оказания услуг по проектированию и строительству объектов газификации</t>
  </si>
  <si>
    <t>Проведены в соответствии с действующим законодательством конкурсные процедуры по отбору организаций для выполнения работ, оказания услуг по проектированию и строительству объектов газификации</t>
  </si>
  <si>
    <t>Завершено строительство автомобильной газонаполнительной компрессорной станции в городе Кирово-Чепецке, объект введен в эксплуатацию</t>
  </si>
  <si>
    <t>Строительство автомобильной газонаполнительной компрессорной станции в г. Кирово-Чепецк</t>
  </si>
  <si>
    <t>Обеспечение государственной регистрации прав собственности на завершенные строительством объекты газификации в соответствии с действующим законодательством и осуществление передачи введенных в эксплуатацию объектов газификации в казну Кировской области и собственность муниципальных образований Кировской области</t>
  </si>
  <si>
    <t xml:space="preserve">01.01.2017
</t>
  </si>
  <si>
    <t>Формирование перечней ресурсоснабжающих, управляющих организаций, иных исполнителей коммунальных услуг, имеющих право на получение субсидии из областного бюджета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</si>
  <si>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2.2.6</t>
  </si>
  <si>
    <t xml:space="preserve">Обеспечено осуществление государственного жилищного надзора и лицензионного контроля  </t>
  </si>
  <si>
    <t xml:space="preserve">Представление физическим лицам, организациям, органам государственной власти, органам местного самоуправления муниципальных образований Кировской области информации о требованиях законодательства об энергосбережении, о повышении энергетической эффективности и о ходе реализации его положений путем представления указанной информации оператору государственной информационной системы в области энергосбережения и повышения энергетической эффективности и размещения в информационно-телекоммуникационной сети «Интернет» за счет предоставления Кировскому областному государственному образовательному бюджетному учреждению дополнительного профессионального образования «Региональный центр энергетической эффективности» субсидии из областного бюджета на выполнение государственного задания на предоставление государственных услуг в области энергосбережения и повышения энергетической эффективности </t>
  </si>
  <si>
    <t xml:space="preserve">Обеспечено заключение и контроль исполнения договоров подряда по выполнению работ, оказанию услуг по проектированию и строительству объектов газификации </t>
  </si>
  <si>
    <t xml:space="preserve">Отдельное мероприятие «Строительство объектов газозаправочной инфраструктуры в Кировской области» </t>
  </si>
  <si>
    <t>Определен перечень объектов газозаправочной инфраструктуры (автомобильных газонаполнительных компрессорных станций) для проектирования и строительства</t>
  </si>
  <si>
    <t>Проведение  оценки эффективности предоставленных налоговых льгот</t>
  </si>
  <si>
    <t>Обеспечено  выполнение государственных полномочий в сфере теплоснабжения и электроэнергетики, формирования комфортной городской среды на территории Кировской области.  Обеспечена деятельность Кировского областного государственного бюджетного учреждения институт «Кировкоммунпроект»</t>
  </si>
  <si>
    <t>изменения 20.02.</t>
  </si>
  <si>
    <t>Журавлев А.В. заместитель министра энергетики и жилищно-коммунального хозяйства Кировской области</t>
  </si>
  <si>
    <t>Журавлев А.В. заметитель министра энергетики и жилищно-коммунального хозяйства Кировской области</t>
  </si>
  <si>
    <t>4.2.6</t>
  </si>
  <si>
    <t>изменения сентябрь</t>
  </si>
  <si>
    <t>Капитальный ремонт котельной № 4 пгт Кикнур Кировской области</t>
  </si>
  <si>
    <t>средства государственной корпорации - Фонда содействия реформированию жилищно-коммунального хозяйства</t>
  </si>
  <si>
    <t>Отдельное мероприятие «Обеспечение подготовки систем коммунальной инфраструктуры к работе в осенне-зимний период»</t>
  </si>
  <si>
    <t>Формирование перечней муниципальных образований, имеющих право на получение субсидии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на основании предложений постоянно действующего координационного штаба по подготовке объектов и систем жизнеобеспечения области и обеспечению их устойчивой работы в осенне-зимний период</t>
  </si>
  <si>
    <t>Предоставление субсидий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t>
  </si>
  <si>
    <t xml:space="preserve">Исполнение судебных актов </t>
  </si>
  <si>
    <t>Финансовое обеспечение деятельности государственной жилищной инспекции Кировской области и подведомственного ей учреждения</t>
  </si>
  <si>
    <t xml:space="preserve"> иные внебюджетные источники  </t>
  </si>
  <si>
    <t>иные внебюджетные источники</t>
  </si>
  <si>
    <t xml:space="preserve">иные внебюджетные источники </t>
  </si>
  <si>
    <t xml:space="preserve">иные внебюджетные источники  
</t>
  </si>
  <si>
    <t>x</t>
  </si>
  <si>
    <t>2.3.5</t>
  </si>
  <si>
    <t xml:space="preserve">справочно: налоговые расходы – консолидированный бюджет </t>
  </si>
  <si>
    <t>Отдельное мероприятие  «Налоговые расходы»</t>
  </si>
  <si>
    <t>справочно: налоговый расход-консолидированный бюджет</t>
  </si>
  <si>
    <t>Проведение капитального ремонта общего имущества в многоквартирных домах, расположенных на территории Кировской области</t>
  </si>
  <si>
    <t>Обеспечение деятельности некоммерческой организации «Фонд капитального ремонта общего имущества многоквартирных домов в Кировской области»  (далее - НКО  «Фонд капитального ремонта»)</t>
  </si>
  <si>
    <t>Осуществление контроля за проведением капитального ремонта общего имущества в многоквартирных домах, расположенных на территории Кировской области, в том числе проводимого за счет средств государственной корпорации - Фонда содействия реформированию жилищно-коммунального хозяйства</t>
  </si>
  <si>
    <t xml:space="preserve">01.01.2021
</t>
  </si>
  <si>
    <t xml:space="preserve">31.12.2021
</t>
  </si>
  <si>
    <t>Предоставление из областного бюджета субсидий и грантов в форме субсидий на возмещение части недополученных доходов ресурсоснабжающим, управляющим организациям и иным исполнителям коммунальных услуг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</si>
  <si>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Разработана проектная документация на модернизацию системы водоснабжения мкр-на Мирный Омутнинского городского поселения Омутнинского района. Получено положительное заключение государственной экспертизы</t>
  </si>
  <si>
    <t>Реконструкция системы водоснабжения города Слободского</t>
  </si>
  <si>
    <t>Реконструкция системы водоснабжения города Котельнича</t>
  </si>
  <si>
    <t>Реконструкция системы водоснабжения Советского городского поселения Советского района</t>
  </si>
  <si>
    <t>Модернизация системы водоснабжения мкр-на Мирный Омутнинского городского поселения Омутнинского района</t>
  </si>
  <si>
    <t>Модернизация станции водоподготовки города Кирса производительностью 2000 куб. метров в сутки</t>
  </si>
  <si>
    <t>Реконструкция системы водоснабжения Нововятского района города Кирова</t>
  </si>
  <si>
    <t>Реконструкция системы водоснабжения пос. Ганино Октябрьского района города Кирова</t>
  </si>
  <si>
    <t>2.4.4</t>
  </si>
  <si>
    <t>2.6</t>
  </si>
  <si>
    <t>2.6.1</t>
  </si>
  <si>
    <t xml:space="preserve">Заключение соглашений с ресурсоснабжающими, управляющими организациями, иными исполнителями коммунальных услуг на предоставление субсидий и грантов в форме субсидий  из областного бюджета </t>
  </si>
  <si>
    <t>Реконструкция системы водоснабжения мкр-на Каринторф города Кирово-Чепецка</t>
  </si>
  <si>
    <t>4.3.1</t>
  </si>
  <si>
    <t>4.1.1.</t>
  </si>
  <si>
    <t>Распределительный газопровод в г.Белая Холуница Белохолуницкого района Кировской области*</t>
  </si>
  <si>
    <t xml:space="preserve">01.01.2019
</t>
  </si>
  <si>
    <t>2.6.2</t>
  </si>
  <si>
    <t xml:space="preserve">Финансирование на 2021 год, тыс. рублей (первоначальный) </t>
  </si>
  <si>
    <t>Распределительный газопровод в г.Омутнинске и д.Осокино Омутнинского района Кировской области (1 очередь строительства)</t>
  </si>
  <si>
    <t>Распределительный газопровод в д.Большой Перелаз Куменского района  Кировской области</t>
  </si>
  <si>
    <t>Распределительный газопровод в с.Бельтюги Куменского  района  Кировской области</t>
  </si>
  <si>
    <t>Распределительный газопровод в с.Верхобыстрица Куменского  района  Кировской области</t>
  </si>
  <si>
    <t>Распределительный газопровод в с.Березник Куменского  района  Кировской области</t>
  </si>
  <si>
    <t>Распределительный газопровод в д.Поповка Кирово-Чепецкого района Кировской области</t>
  </si>
  <si>
    <t>Распределительный газопровод в д.Гостево Кирово-Чепецкого района Кировской области</t>
  </si>
  <si>
    <t>Распределительный газопровод в д.Летовцы Кирово-Чепецкого района Кировской области</t>
  </si>
  <si>
    <t>Распределительный газопровод в д.Пантюхино Кирово-Чепецкого района Кировской области</t>
  </si>
  <si>
    <t>Распределительный газопровод в д.Жабриевская Сунского  района Кировской области</t>
  </si>
  <si>
    <t>4.1.2</t>
  </si>
  <si>
    <t>4.1.3</t>
  </si>
  <si>
    <t>4.1.4</t>
  </si>
  <si>
    <t>4.1.5</t>
  </si>
  <si>
    <t>4.1.6</t>
  </si>
  <si>
    <t>4.1.7</t>
  </si>
  <si>
    <t>4.1.8</t>
  </si>
  <si>
    <t>4.1.9</t>
  </si>
  <si>
    <t>4.1.10</t>
  </si>
  <si>
    <t>4.1.11</t>
  </si>
  <si>
    <t>4.1.12</t>
  </si>
  <si>
    <t>4.1.13</t>
  </si>
  <si>
    <t>Предоставление субсидии бюджету муниципального образования Слободской муниципальный район Кировской области из областного бюджета на выполнение мероприятий, связанных с подготовкой к пуску газа на распределительных газопроводах, находящихся в муниципальной собственности</t>
  </si>
  <si>
    <t>4.1.14</t>
  </si>
  <si>
    <t>Всего</t>
  </si>
  <si>
    <t xml:space="preserve">31.12.2024
</t>
  </si>
  <si>
    <t>Реконструкция системы водоснабжения Опаринского городского поселения Опаринского района</t>
  </si>
  <si>
    <t>Реконструкция системы водоснабжения Вахрушевского городского поселения Слободского района</t>
  </si>
  <si>
    <t>Реконструкция системы водоснабжения города Вятские Поляны</t>
  </si>
  <si>
    <t>Реконструкция системы водоснабжения Даровского городского поселения Даровского района</t>
  </si>
  <si>
    <t>Реконструкция системы водоснабжения правобережной части города Кирова, 2 этапа</t>
  </si>
  <si>
    <t>Рожкина И.А. начальник отдела предоставления субсидий министерства энегетики и жилищно-коммунального хозяйства Кировской области</t>
  </si>
  <si>
    <t xml:space="preserve"> Туней А.Г. директор КОГУП «Агентство энергосбережения»</t>
  </si>
  <si>
    <t>Установка и монтаж водогрейного котла КВр-0,6 в котельной д. Ичетовкины по адресу: 613060 Кировская область, Афанасьевский район, д. Ичетовкины, ул. Солнечная по видам работ в соответствии с техническим заданием</t>
  </si>
  <si>
    <t>Приобретение водогрейного котла в котельную № 2 по ул. Пионерская в г. Белая Холуница Кировской области</t>
  </si>
  <si>
    <t>Приобретение водогрейного котла в котельную № 1 по ул. Энгельса в г. Белая Холуница Кировской области</t>
  </si>
  <si>
    <t xml:space="preserve">Приобретение котла в котельную мкр. Домостроитель пгт Красная Поляна </t>
  </si>
  <si>
    <t>Замена водогрейного котла ВК-21 с газовой горелкой в газовой котельной с.Полом Кирово-Чепецкого района</t>
  </si>
  <si>
    <t>Капитальный ремонт участка водопроводных сетей ул.Молодежной, ул.Садовой и павильона артезианской скважины в п.Карпушино по адресу: Кировская область, Котельничский р-он, п.Карпушино</t>
  </si>
  <si>
    <t xml:space="preserve">Капитальный ремонт теплотрассы МКОУ ООШ с. Татаурово </t>
  </si>
  <si>
    <t>Замена водогрейного котла в д.Цепели</t>
  </si>
  <si>
    <t>Замена водогрейного котла в д.Кузнецы</t>
  </si>
  <si>
    <t>Капитальный ремонт котельной № 2 по ул.Горького в пгт Тужа Кировской области</t>
  </si>
  <si>
    <t>Капитальный ремонт котельной № 4 по ул.Южная в пгт Тужа Кировской области</t>
  </si>
  <si>
    <t>Капитальный ремонт водопроводной сети в д.Филейка Фаленского муниципального округа</t>
  </si>
  <si>
    <t>Приобретение котла производительностью 1,16 МВТ на котельную № 5 пгт Юрья</t>
  </si>
  <si>
    <t>Приобретение котла на котельную производительностью 1,16 МВТ № 12 с. Верховино</t>
  </si>
  <si>
    <t>Замена дымовой трубы у здания котельной в м.Знаменка Яранского района Кировской области</t>
  </si>
  <si>
    <t>Замена изоляции тепловых сетей в м.Опытное -Поле Яранского района Кировской области</t>
  </si>
  <si>
    <t>Распределительный газопровод в д.Городчики Куменского района  Кировской области</t>
  </si>
  <si>
    <t>Определены муниципальные образования, имеющие право на получение субсидии из областного бюджета на реализацию мероприятий, направленных на подготовку объектов коммунальной инфраструктуры к работе в осенне-зимний период</t>
  </si>
  <si>
    <t>Обеспечено заключение  соглашений с муниципальными образованиями о предоставлении субсидии</t>
  </si>
  <si>
    <t>Реализованы мероприятия, направленные на подготовку систем коммунальной инфраструктуры к работе в осенне-зимний период</t>
  </si>
  <si>
    <t>Приобретение сетевого насоса для котельной №7 пгт Пижанка</t>
  </si>
  <si>
    <t>Замена дымовой трубы у здания котельной № 1, расположенной по адресу: Кировская область, г. Яранск ул. Тургенева</t>
  </si>
  <si>
    <t>Замена дымовой трубы у здания котельной № 3, расположенной по адресу: Кировская область, г. Яранск ул. Мира</t>
  </si>
  <si>
    <t>Модернизация подземных тепловых сетей по ул. Лагуновская (к жилому дому № 67 А) в г.Яранск Кировской области</t>
  </si>
  <si>
    <t>Заключено соглашение на предоставление субсидии. Проведен капитальный ремонт котельной № 4 пгт Кикнур Кировской области. Объект введен в эксплуатацию</t>
  </si>
  <si>
    <t>Заключено соглашение на предоставление субсидии. Приобретен и установлен сетевой насос для котельной №7 пгт Пижанка Пижанского района. Объект введен в эксплуатацию</t>
  </si>
  <si>
    <t>Модернизация системы водоснабжения «Центральная часть» Омутнинского городского поселения Омутнинского района</t>
  </si>
  <si>
    <t>Отдельное мероприятие «Предоставление из областного бюджета субсидий и грантов в форме субсидий ресурсоснабжающим и управляющим организациям и иным исполнителям коммунальных услуг»</t>
  </si>
  <si>
    <t>Отдельное мероприятие «Предоставление иных межбюджетных трансфертов из областного бюджета бюджету муниципального образования  «городской округ город Слободской Кировской области» на финансовое обеспечение (возмещение) затрат на приобретение мазута»</t>
  </si>
  <si>
    <t>Заключение соглашения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</si>
  <si>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Переячисление иных межбюджетных трансфертов муниципальному  образованию  «городской округ город Слободской Кировской области»  на  финансовое обеспечение (возмещение) затрат на приобретение мазута</t>
  </si>
  <si>
    <t>Перечислены иные межбюджетные трансферты муниципальному  образованию   «городской округ город Слободской Кировской области» на  финансовое обеспечение (возмещение) затрат на приобретение мазута. Обеспечено бесперебойное оказание коммунальной услуги по отоплению потребителей</t>
  </si>
  <si>
    <t>Рожкина И.А. начальник отдела предоставления субсидий министерства энегетики и жилищно-коммунального хозяйства Кировской области, Желвакова И.В. глава города Слободского</t>
  </si>
  <si>
    <t>Заключено соглашение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</si>
  <si>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2.5.4</t>
  </si>
  <si>
    <t>Заключены с индивидуальными предпринимателями, юридическими и физическими лицами гражданско-правовые договоры о долевом участии указанных лиц в строительстве распределительных газопроводов с газопроводами-вводами, условия, предусмотренные договорами, исполнены</t>
  </si>
  <si>
    <t xml:space="preserve">Шулепов В.В.  и.о. начальника государственной жилищной инспекции Кировской области
</t>
  </si>
  <si>
    <t xml:space="preserve">Шулепов В.В. и.о. начальника государственной жилищной инспекции Кировской области
</t>
  </si>
  <si>
    <t xml:space="preserve">Шулеппов В.В. и.о. начальника государственной жилищной инспекции Кировской области
</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</si>
  <si>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газоснабжения в пределах компетенции</t>
  </si>
  <si>
    <t>Перечисление иных межбюджетных трансфертов муниципальному  образованию  «городской округ город Слободской Кировской области»  на  финансовое обеспечение (возмещение) затрат на приобретение мазута</t>
  </si>
  <si>
    <t>Разработка проектно-сметной документации</t>
  </si>
  <si>
    <t>4.1.1.1</t>
  </si>
  <si>
    <t>4.1.2.1</t>
  </si>
  <si>
    <t>4.1.3.1</t>
  </si>
  <si>
    <t>4.1.4.1</t>
  </si>
  <si>
    <t>4.1.5.1</t>
  </si>
  <si>
    <t>4.1.6.1</t>
  </si>
  <si>
    <t>4.1.7.1</t>
  </si>
  <si>
    <t>4.1.8.1</t>
  </si>
  <si>
    <t>4.1.9.1</t>
  </si>
  <si>
    <t>4.1.10.1</t>
  </si>
  <si>
    <t>4.1.11.1</t>
  </si>
  <si>
    <t>4.1.12.1</t>
  </si>
  <si>
    <t>Разработка схемы газоснабжения</t>
  </si>
  <si>
    <t>Строительно-монтажные работы</t>
  </si>
  <si>
    <t>Приобретение котла  производительностью 1,16 Мвт на котельную № 9 пгт Юрья</t>
  </si>
  <si>
    <t>Средства будут перераспределены на объекты газификации при внесении изменений в областной бюджет Законом Кировской области "О внесении изменений в Закон Кировской области "Об областном бюджете на 2021 год и на плановый период 2022 и 2023 годов"</t>
  </si>
  <si>
    <t>Нераспределенный остаток средств</t>
  </si>
  <si>
    <t>изменения июнь</t>
  </si>
  <si>
    <t>4.1.15</t>
  </si>
  <si>
    <t>Распределительный газопровод в д. Гуренки Белохолуницкого района Кировской области</t>
  </si>
  <si>
    <t>Савин А.О. начальник отдела газификации и газоснабжения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</si>
  <si>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4.1.15.1</t>
  </si>
  <si>
    <t>4.1.16</t>
  </si>
  <si>
    <t>Распределительный газопровод в д. Чекоты Куменского района Кировской области</t>
  </si>
  <si>
    <t>4.1.16.1</t>
  </si>
  <si>
    <t>4.1.17</t>
  </si>
  <si>
    <t>Распределительный газопровод в д. Сомовщина Нолинского района Кировской области</t>
  </si>
  <si>
    <t>4.1.17.1</t>
  </si>
  <si>
    <t>4.1.18</t>
  </si>
  <si>
    <t>Распределительный газопровод в д. Варнаки Нолинского района Кировской области</t>
  </si>
  <si>
    <t>4.1.18.1</t>
  </si>
  <si>
    <t>4.1.19</t>
  </si>
  <si>
    <t>Распределительный газопровод в с. Ботыли Нолинского района Кировской области</t>
  </si>
  <si>
    <t>4.1.19.1</t>
  </si>
  <si>
    <t>4.1.20</t>
  </si>
  <si>
    <t>Распределительный газопровод в д. Городище Немского района Кировской области</t>
  </si>
  <si>
    <t>4.1.20.1</t>
  </si>
  <si>
    <t>4.1.21</t>
  </si>
  <si>
    <t>Распределительный газопровод в д. Слудка Немского района Кировской области</t>
  </si>
  <si>
    <t>4.1.21.1</t>
  </si>
  <si>
    <t>4.1.22</t>
  </si>
  <si>
    <t>Распределительный газопровод в с. Ильинское Немского района Кировской области</t>
  </si>
  <si>
    <t>4.1.22.1</t>
  </si>
  <si>
    <t>Журавлев А.В., заместитель министра строительства, энергетики и жилищно-коммунального хозяйства Кировской области</t>
  </si>
  <si>
    <t>Журавлев А.В. заместитель министра строительства, энергетики и жилищно-коммунального хозяйства Кировской области, Хомяков В.А. глава Слободского района</t>
  </si>
  <si>
    <t>Журавлев А.В. заместитель министра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</si>
  <si>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Витер Л.П. начальник отдела контроля и аналитики министерства строительства,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</si>
  <si>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Журавлев А.В. заместитель министра строительства, энергетики и жилищно-коммунального хозяйства Кировской области</t>
  </si>
  <si>
    <t>Савин А.О. начальник отдела газификации и газоснабжения министерства строительства, энергетики и жилищно-коммунального хозяйства Кировской области</t>
  </si>
  <si>
    <t>Строительство сетей водоснабжения в с. Среднеивкино, д. Воронье, д. Осиновица, д. Сутяга Верхошижемского района Кировской области (с. Среднеивкино Начальный этап, 1 этап). Начальный этап</t>
  </si>
  <si>
    <t>Приобретение насоса PUMPMAN 4-6.5-80 на скважину №54760 в г. Белая Холуница Белохолуницикого района Кировской области</t>
  </si>
  <si>
    <t>Приобретение насоса PUMPMAN 4-10-50 на скважину  № 20527 в г. Белая Холуница Белохолуницикого района Кировской области</t>
  </si>
  <si>
    <t>Приобретение водогрейного котла КВм-1,0 в котельную № 10 по ул. Чапаева, д. 1 в г. Белая Холуница Белохолуницикого района Кировской области</t>
  </si>
  <si>
    <t>Приобретение насоса PUMPMAN 5-10-80 на скважину № 5647 в г. Белая Холуница Белохолуницикого района Кировской области</t>
  </si>
  <si>
    <t>Приобретение насоса PUMPMAN 5-10-80 на скважину № 8661 в г. Белая Холуница Белохолуницикого района Кировской области</t>
  </si>
  <si>
    <t>Капитальный ремонт тепловой сети в п. Рудничный Верхнекамского района Кировской области</t>
  </si>
  <si>
    <t>Капитальный ремонт тепловой сети в Светлополянском городском поселении Верхнекамского района Кировской области</t>
  </si>
  <si>
    <t>Капитальный ремонт котельной МКУК Лузянского СДК с. Красное Даровского района Кировской области</t>
  </si>
  <si>
    <t xml:space="preserve">Капитальный ремонт котельной ул. Центральная, д. 1, д. Большой Порек Кильмезский район Кировская область </t>
  </si>
  <si>
    <t>Капитальный ремонт водопроводной сети по ул. Ленина п. Светлый Котельничский район</t>
  </si>
  <si>
    <t>Капитальный ремонт водопроводной сети по ул. Спортивная п. Светлый Котельничский район</t>
  </si>
  <si>
    <t>Приобретение подающего насоса в насосной станции п Светлый</t>
  </si>
  <si>
    <t>Капитальный ремонт тепловых сетей от ТК-23 по ул. Кленовая до ТК-25 по ул. Первомайская в пгт Нижнеивкино Куменского района Кировской области</t>
  </si>
  <si>
    <t>Капитальный ремонт участка тепловой сети №35 от котельной ЗАО "Санаторий "Нижне-Ивкино"</t>
  </si>
  <si>
    <t>Ремонт теплотрассы д. Б.Перелаз</t>
  </si>
  <si>
    <t>Капитальный ремонт котельной д. Моряны</t>
  </si>
  <si>
    <t>Капитальный ремонт водопроводной сети по ул.Полевая пгт Нагорск</t>
  </si>
  <si>
    <t xml:space="preserve">Капитальный ремонт водопроводных сетей г. Нолинска </t>
  </si>
  <si>
    <t>Приобретение дымовой трубы в с.Пустоши, ул. Школьная, д. 8</t>
  </si>
  <si>
    <t>Ремонт тепловой сети в д. Кузнецы Орловского района Кировской области</t>
  </si>
  <si>
    <t>Приобретение 2-х котлов для котельных N3,4 пгт Пижанка</t>
  </si>
  <si>
    <t>Ремонт водопроводной сети по ул. Октябрьская в пгт Пинюг</t>
  </si>
  <si>
    <t>Ремонт водопроводной сети по ул. Пролетарская  в пгт Пинюг</t>
  </si>
  <si>
    <t>Приобретение  центрабежных насосов для котельных №1 и №7 пгт Санчурск</t>
  </si>
  <si>
    <t>Приобретение котлов для котельных №3 и №7 пгт Санчурск</t>
  </si>
  <si>
    <t>Ремонт водопроводной сети с.Шешурга</t>
  </si>
  <si>
    <t>Капитальный ремонт водопроводных сетей в пгт Тужа</t>
  </si>
  <si>
    <t>Приобретение водогрейного котла КВр-0,63 для котельной №6 г.Яранск, ул. Кирпичная</t>
  </si>
  <si>
    <t>Приобретение котла КВм-1,74 для котельной №5 г. Яранск, ул. Лагуновская</t>
  </si>
  <si>
    <t>Ремонт тепловых сетей котельной №2 МУП "Вулкан", ул. Южная, г. Яранск, Кировской области.</t>
  </si>
  <si>
    <t>Ремонт тепловых сетей в м. Знаменка Яранского района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</si>
  <si>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</si>
  <si>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Буторин Д.Ю. глава Афанасьевского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</si>
  <si>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Телицина Т.А. глава Белохолуницкого района, Кашин С.А. глава Белохолуницкого городского поселения Белохолуницкого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</si>
  <si>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 Хашимов А.А. глава Краснополянского городского поселения Вятскополянского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</si>
  <si>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Осипов Д.В. глава администрации города Кирова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</si>
  <si>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Галкин С.Ю. глава Кикнурского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</si>
  <si>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С.В. глава Кирово-Чепецкого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</si>
  <si>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Шиндорикова О.Б. глава администрации Нижнеивкинского городского поселения Куменского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</si>
  <si>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Ларионов С.Ю. глава Нагорского городского поселения Нагорского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</si>
  <si>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</si>
  <si>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Грудцын Н.Н. глава Нолинского района, Успенская Е.И. глава Нолинского городского поселения Нолинского района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</si>
  <si>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Нургалин В.Р. глава Оричевского района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</si>
  <si>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Целищев С.С глава Орловского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</si>
  <si>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Васенин А.Н. глава Пижанского района, Христолюбова О.Н. глава Пижанского городского поселения Пижанского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</si>
  <si>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Крутоумова М.В. глава Подосиновского городского поселения Подосиновского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</si>
  <si>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Попов А.Г. глава Санчурского муниципального округа</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</si>
  <si>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Попов А.Г. глава Санчурского муниципального округа </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</si>
  <si>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 Сентемов С.И. глава Тужинского городского поселения Тужинского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</si>
  <si>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Бледных Л.В. глава Тужинского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</si>
  <si>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Бурова Т.В. глава Фаленского муниципального округа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</si>
  <si>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Федотов Ю.П. глава Юрьянского района, Антонов А.Н. глава Юрьянского городского поселения Юрьянского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</si>
  <si>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Федотов Ю.П. глава Юрьянского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</si>
  <si>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Иконников Д.С. глава Яранского района, Зыков Н.Н. глава Яранского городского поселения Яранского района</t>
  </si>
  <si>
    <t xml:space="preserve">Заключение соглашений министерством строительства, энергетики и жилищно-коммунального хозяйства Кировской области с органами местного самоуправления муниципальных образований Кировской области  о предоставлении субсидии и иных межбюджетных трансфертов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t>
  </si>
  <si>
    <t>Осуществление министерством строительства, энергетики и жилищно-коммунального хозяйства Кировской области и органами местного самоуправления муниципальных образований контроля за реализацией мероприятий, направленных на подготовку систем коммунальной инфраструктуры к работе в осенне-зимний период</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</si>
  <si>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органы местного самоуправления</t>
  </si>
  <si>
    <t>Осуществлен министерством строительства, энергетики и жилищно-коммунального хозяйства Кировской области и органами местного самоуправления муниципальных образований контроль за реализацией мероприятий, направленных на подготовку систем коммунальной инфраструктуры к работе в осенне-зимний период</t>
  </si>
  <si>
    <t>Юферев А.А. начальник отдела коммунальной инфраструктуры министерства строительства, энергтики и жилищно-коммунального хозяйства Кировской области, главы муниципальных образований, руководители организаций</t>
  </si>
  <si>
    <t>Селезнёв И.Н. министр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</si>
  <si>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t>
  </si>
  <si>
    <t>Витер Л.П. начальник отдела контроля и аналитики  министерства строительства, энергетики и жилищно-коммунального хозяйства Кировской области,  Мосин С.Ю. директор Кировского областного государственного бюджетного учреждения институт «Кировкоммунпроект»</t>
  </si>
  <si>
    <t>Климентовский В.А., заместитель министра строительства, энергетики и жилищно-коммунального хозяйства Кировской области</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</si>
  <si>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t>
  </si>
  <si>
    <t xml:space="preserve">ведущий консультант отдела предоставления субсидий министерства строительства, энергетки и жилищно-коммунального хозяйства Кировской области
</t>
  </si>
  <si>
    <t>Содержание министерства строительства, энергетики и жилищно-коммунального хозяйства Кировской области</t>
  </si>
  <si>
    <t>Витер Л.П. начальник отдела финансовой работы, бухгалтерского учета и отчетности министерства строительства, энергетики и жилищно-коммунального хозяйства Кировской области</t>
  </si>
  <si>
    <t xml:space="preserve">ведущий консультант отдела предоставления субсидий министерства строительства, энергетики и жилищно-коммунального хозяйства Кировской области
</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</si>
  <si>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t>
  </si>
  <si>
    <t xml:space="preserve">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  Горячевский А.Д. и.о. генерального директора НКО  «Фонд капитального ремонта», собственники помещений в МКД
</t>
  </si>
  <si>
    <t>Юркин А.С. начальник отдела инвестиций и капитального ремонта жилищного фонда министерства строительства, энергетики и жилищно-коммунального хозяйства Кировской области</t>
  </si>
  <si>
    <t>Рожкина И.А. начальник отдела предоставления субсидий министерства строительства, энергетики и жилищно-коммунального хозяйства Кировской области</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</si>
  <si>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</si>
  <si>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главы муниципальных образований Кировской области
</t>
  </si>
  <si>
    <t xml:space="preserve">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главы муниципальных образований Кировской области
</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</si>
  <si>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Желвакова И.В. глава города Слободского</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</si>
  <si>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Вдовкин С.Н. глава города Котельнича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</si>
  <si>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Савина Е.М. глава города Кирово-Чепецка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</si>
  <si>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Порубов В.И. глава Советского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</si>
  <si>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Шаталов И.В. глава Омутнинского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</si>
  <si>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Олин А.В. глава Верхнекамского района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</si>
  <si>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</si>
  <si>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</si>
  <si>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Ванатова О.А. глава Опаринского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</si>
  <si>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Хомяков В.А. глава Слободского района</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</si>
  <si>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Машкин В.А. глава города Вятские Поляны</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</si>
  <si>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Шураков Л.В. глава Даровского городского поселения</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</si>
  <si>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Осипов Д.В. глава администрации  города Кирова;
Ухин Д.И. директор МУП "Водоканал"</t>
  </si>
  <si>
    <t>Юркин А.С. начальник отдела капитального ремонта жилищного фонда и реализации национальных проектов министерства строительства, энергетики и жилищно-коммунального хозяйства Кировской области; 
Протасов А.Г., глава администрации Среднеивкинского сельского поселения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</si>
  <si>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</si>
  <si>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Зайцев А.В. директор КОГОБУ ДПО «Региональный центр энергетической эффективности» (далее – КОГОБУ ДПО «РЦЭЭ»)</t>
  </si>
  <si>
    <t>Журавлев А.В. заместитель министра энергетики и жилищно-коммунального хозяйства  Кировской области, 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</si>
  <si>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</si>
  <si>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предприятия и организации области</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</si>
  <si>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Зайцев А.В. директор  КОГОБУ ДПО «РЦЭЭ»</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</si>
  <si>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</si>
  <si>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Прокопьев А.А. начальник отдела энергетики  и энергоэффективности министерства строительства, энергетики и жилищно-коммунального хозяйства Кировской области, Туней А.Г.  директор КОГУП «Агентство энергосбережения»</t>
  </si>
  <si>
    <t>Ремонт теплотрассы по ул.Центральной, с.Пашино</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</si>
  <si>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 Татауров Я.В. глава Рудничного городского поселения Верхнекамского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</si>
  <si>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Олин А.В. глава Верхнекамского района, Аммосова Е.Ю. глава Светлополянского городского поселения Верхнекамского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</si>
  <si>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Чернов А.Ю. глава Вятскополянского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</si>
  <si>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Елькин О.Ю. глава администрации Даровского района, Ковалева М.В. глава администрация Лузянского сельского поселения Даровского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</si>
  <si>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Решетников М.С. и.о. главы Котельничского района, Лузина Т.И. глава Карпушинского сельского поселения  Котельничского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</si>
  <si>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Решетников М.С. и.о. главы Котельничского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</si>
  <si>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Синицын С.П. глава Подосиновского района, Диланова М.В. глава Пинюгского городского Подосиновского района</t>
  </si>
  <si>
    <t>Ремонт теплотрассы мкр.Радужный от проспекта Строителей до Школьного переулка от ТК-40 до ТК -41</t>
  </si>
  <si>
    <t>Приобретение котла на твердом топливе в котельную д. Гремячка Вятскополянского района Кировской области</t>
  </si>
  <si>
    <t>Капитальный ремонт тепловых сетей от котельной № 12 в пгт Нижнеивкино по ул. Кленовая Куменского района Кировской области</t>
  </si>
  <si>
    <t xml:space="preserve">Ремонт водопроводной сети в пгт Пижанка </t>
  </si>
  <si>
    <t>Ремонт тепловых сетей от здания котельной по адресу: пгт Подосиновец, ул. Рабочая, 6а</t>
  </si>
  <si>
    <t>Приобретение труб в ППУ изоляции д-108 мм, протяженностью 200 м.п.в двухтрубном исполнении</t>
  </si>
  <si>
    <t>2.6.3.1</t>
  </si>
  <si>
    <t>2.6.3.2</t>
  </si>
  <si>
    <t>2.6.3.3</t>
  </si>
  <si>
    <t>2.6.3.4</t>
  </si>
  <si>
    <t>2.6.3.6</t>
  </si>
  <si>
    <t>2.6.3.7</t>
  </si>
  <si>
    <t>2.6.3.8</t>
  </si>
  <si>
    <t>2.6.3.9</t>
  </si>
  <si>
    <t>2.6.3.10</t>
  </si>
  <si>
    <t>2.6.3.11</t>
  </si>
  <si>
    <t>2.6.3.12</t>
  </si>
  <si>
    <t>2.6.3.13</t>
  </si>
  <si>
    <t>2.6.3.14</t>
  </si>
  <si>
    <t>2.6.3.16</t>
  </si>
  <si>
    <t>2.6.3.17</t>
  </si>
  <si>
    <t>2.6.3</t>
  </si>
  <si>
    <t>2.6.3.5</t>
  </si>
  <si>
    <t>2.6.3.15</t>
  </si>
  <si>
    <t xml:space="preserve">Юферев А.А. начальник отдела  коммунальной инфраструктуры министерства строительства, энергетики и жилищно-коммунального хозяйства Кировской области, Стяжкин А.В. глава Кильмезского района </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</si>
  <si>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</si>
  <si>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</si>
  <si>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</si>
  <si>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</si>
  <si>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</si>
  <si>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</si>
  <si>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</si>
  <si>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</si>
  <si>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</si>
  <si>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</si>
  <si>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</si>
  <si>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</si>
  <si>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</si>
  <si>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</si>
  <si>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</si>
  <si>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</si>
  <si>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</si>
  <si>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</si>
  <si>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</si>
  <si>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</si>
  <si>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</si>
  <si>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</si>
  <si>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</si>
  <si>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</si>
  <si>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</si>
  <si>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</si>
  <si>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</si>
  <si>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</si>
  <si>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</si>
  <si>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</si>
  <si>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</si>
  <si>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</si>
  <si>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</si>
  <si>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</si>
  <si>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</si>
  <si>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</si>
  <si>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</si>
  <si>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</si>
  <si>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</si>
  <si>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</si>
  <si>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</si>
  <si>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</si>
  <si>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</si>
  <si>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2.6.4</t>
  </si>
  <si>
    <t>2.6.5</t>
  </si>
  <si>
    <t>2.7</t>
  </si>
  <si>
    <t>2.7.1</t>
  </si>
  <si>
    <t>2.7.2</t>
  </si>
  <si>
    <t>2.7.2.1</t>
  </si>
  <si>
    <t>2.7.2.2</t>
  </si>
  <si>
    <t>2.7.2.3</t>
  </si>
  <si>
    <t>2.7.2.4</t>
  </si>
  <si>
    <t>2.7.2.5</t>
  </si>
  <si>
    <t>2.7.2.6</t>
  </si>
  <si>
    <t>2.7.2.7</t>
  </si>
  <si>
    <t>2.7.2.8</t>
  </si>
  <si>
    <t>2.7.2.9</t>
  </si>
  <si>
    <t>2.7.2.10</t>
  </si>
  <si>
    <t>2.7.2.11</t>
  </si>
  <si>
    <t>2.7.2.12</t>
  </si>
  <si>
    <t>2.7.2.13</t>
  </si>
  <si>
    <t>Журавлев А.В. заместитель министра стрроительства, энергетики и жилищно-коммунального хозяйства  Кировской области</t>
  </si>
  <si>
    <t>Плановый срок</t>
  </si>
  <si>
    <t>Фактический срок</t>
  </si>
  <si>
    <t>Плановые расходы на 2021 год (тыс. рублей)</t>
  </si>
  <si>
    <t>Фактические расходы за январь-июнь 2021 года (тыс. рублей)</t>
  </si>
  <si>
    <t>Отношение фактических расходов к плановым (процентов)</t>
  </si>
  <si>
    <t>Результат реализации мероприятия государственной программы (краткое описание)</t>
  </si>
  <si>
    <t xml:space="preserve">Статус выполнения мероприятия </t>
  </si>
  <si>
    <t>Приложение № 1 к полугодовому отчету</t>
  </si>
  <si>
    <t xml:space="preserve">ОТЧЕТ 
об исполнении плана реализации государственной программы Кировской области 
«Развитие жилищно-коммунального комплекса и повышение энергетической эффективности»  за январь - июнь 2021 года 
</t>
  </si>
  <si>
    <t>По результатам рассмотрения принятых документов сформированы перечни  ресурсоснабжающих, управляющих организаций и иных исполнителей коммунальных услуг, имеющих право на предоставление субсидий</t>
  </si>
  <si>
    <t>Обеспечено финансирование, содержание министерства строительства, энергетики и жилищно-коммунального хозяйства Кировской области</t>
  </si>
  <si>
    <t>В 1 полугодии 2021 года с ресурсоснабжающими, управляющими и иными исполнителями коммунальных услуг заключено 222 соглашения о предоставлении субсидий с учетом вновь заключенных соглашений о предоставлении субсидий за январь-декабрь 2020 года</t>
  </si>
  <si>
    <t>Заключен государственный контратк № 0340200003321004687 от 29.06.21г. с ООО "Удмртгазпроект" на разработку проектной документации</t>
  </si>
  <si>
    <t>Заключен государственный контракт № 0340200003321003268 от 12.05.21г. с ООО "Кировводпроект" на разработку схемы газоснабжения населенного пункта и проектной документации. Работы ведутся</t>
  </si>
  <si>
    <t>Заключен государственный контракт № 0340200003321003926 от 07.06.21г. с ООО "Удмуртрегионгаз" на разработку проектной документации. Работы ведутся</t>
  </si>
  <si>
    <t>Заключен государственный контракт № 0340200003321003919 от 31.05.21г. с ООО "Управление строительства" на разработку проектной документации. Работы ведутся</t>
  </si>
  <si>
    <t>Заключен государственный контракт № 0340200003321003925 от 31.05.21г. с ООО "Управление строительства" на разработку проектной документации. Работы ведутся</t>
  </si>
  <si>
    <t>Заключен государственный контракт № 0340200003321003916 от 01.06.21г. с ООО "Удмуртрегионгаз" на разработку проектной документации. Работы ведутся</t>
  </si>
  <si>
    <t>Заключен государственный контракт № 20 от 14.04.21г. с ООО "Землемер" на разработку схемы газоснабжения населенного пункта. Работы ведутся</t>
  </si>
  <si>
    <t>Заключен государственный контракт № 33 от 07.06.21г. с ООО "Инженерный консалтинговый центр "Промтехбезопасность" на разработку схемы газоснабжения населенного пункта. Работы ведутся</t>
  </si>
  <si>
    <t>Заключен государственный контракт № 28 от 07.06.21г. с ООО "Управление строительства" на разработку схемы газоснабжения населенного пункта. Работы ведутся</t>
  </si>
  <si>
    <t>Заключен государственный контракт № 29 от 07.06.21г. с ООО "Управление строительства" на разработку схемы газоснабжения населенного пункта. Работы ведутся</t>
  </si>
  <si>
    <t>Заключен государственный контракт № 30 от 07.06.21г. с ООО "Управление строительства" на разработку схемы газоснабжения населенного пункта. Работы ведутся</t>
  </si>
  <si>
    <t>Заключен государственный контракт № 34 от 07.06.21г. с ООО "Землемер" на разработку схемы газоснабжения населенного пункта. Работы ведутся</t>
  </si>
  <si>
    <t>Заключен государственный контракт № 31 от 07.06.21г. с ООО "Управление строительства" на разработку схемы газоснабжения населенного пункта. Работы ведутся</t>
  </si>
  <si>
    <t>Осуществлен сбор данных для предоставления в государственную информационную систему в области энергосбережения и повышения энергоэффективности (далее - ГИС «Энергоэффективность»), предоставлены оператору информационной системы - Министерству экономического развития Российской Федерации 25 сводных отчетов в ГИС «Энергоэффективность», проинформированы  физические и юридические лица о требованиях законодательства об энергосбережении и о повышении энергетической эффективности</t>
  </si>
  <si>
    <t>Проведена экспертиза 144 программ по энергосбережению и повышению энергетической эффективности организаций, осуществляющих регулируемые виды деятельности</t>
  </si>
  <si>
    <t>Во 2 квартале 2021 года состоялся 1 отбор проектов по энергосбережению. Была подана одна заявка</t>
  </si>
  <si>
    <t>Комиссией по отбору проектов принято решение о предоставлении целевого беспроцентного займа ООО "Интеграция". Экономический эффект после проведения энергосберегающих мероприятий составит 536,4 тыс.рублей, срок окупаемости 2 года</t>
  </si>
  <si>
    <t>2.3.6</t>
  </si>
  <si>
    <t>Отдельное мероприятие «Проведение социологического опроса  с целью определения удовлетворенности жилищно-коммунальными услугами населения муниципальных районов, городских  и муниципальных округов Кировской области»</t>
  </si>
  <si>
    <t>Заключение государственного контракта по исследованию мнения населения муниципальных районов, городских и муниципальных округов Кировской области об удовлетворенности жилищно-коммунальными услугами</t>
  </si>
  <si>
    <t>Проведение социологического опроса с целью определения удовлетворенности населения муниципальных районов, городских  и муниципальных округов Кировской области жилищно-коммунальными услугами</t>
  </si>
  <si>
    <t>Проведен социологический опрос. Определена удовлетворенность населения муниципальных районов, городских  и муниципальных округов Кировской области жилищно-коммунальными услугами</t>
  </si>
  <si>
    <t>*Новое мероприятие. Заключено соглашение с муниципальным образованием  «городской округ город Слободской Кировской области» на предоставление иных межбюджетных трансфертов финансовое обеспечение (возмещение) затрат на приобретение мазута</t>
  </si>
  <si>
    <t>*Новое мероприятие. Перечислены иные межбюджетные трансферты муниципальному  образованию   «городской округ город Слободской Кировской области» на  финансовое обеспечение (возмещение) затрат на приобретение мазута. Обеспечено бесперебойное оказание коммунальной услуги по отоплению потребителей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</si>
  <si>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электроэнергетики  в пределах компетенции. Плановых и внеплановых проверок не проводилось</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</si>
  <si>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теплоснабжения  в пределах компетенции. Проведена 1 плановая выездная проверка. По результатам выявлено 1 нарушение обязательных требований в области регулирования цен (тарифов) в сфере теплоснабжения. Выдано предписание, возбуждено дело об административном правонарушении по ч.2 ст. 14.6 КоАП РФ</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</si>
  <si>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водоснабжения и водоотведения  в пределах компетенции. Проведена 1 плановая проверка. По результатам проверки нарушений не выявлено</t>
  </si>
  <si>
    <t>Заявления ресурсоснабжающих организаций об установлении тарифов на иные товары (услуги) (топливо твердое, топливо печное бытовое и керосин, реализуемые гражданам) не поступали</t>
  </si>
  <si>
    <t xml:space="preserve">Подготовлен сводный отчет о результатах оценки состояния централизованных систем водоснабжения на территории муниципальных образований Кировской области, участвующих в региональном проекте «Чистая вода в Кировской области» , включающий, в том числе, информацию о количестве объектов, их основных характеристиках, состоянии, проблемных вопросах
</t>
  </si>
  <si>
    <t>Исполнены судебные акты по искам к субъекту Российской Федерации Кировской области в количестве 2 единиц</t>
  </si>
  <si>
    <t>В 1 полугодии 2021 году сформировано 34 сводных реестров на перечисление субсидий</t>
  </si>
  <si>
    <t xml:space="preserve"> Субсидии перечислены 304 ресурсоснабжающим, управляющим организациям и иным исполнителям коммунальных услуг, за период ноябрь-декабрь 2020 года</t>
  </si>
  <si>
    <t>Министерством строительства, энегетики и жилищно-коммунального хозяйства Кировской области контроль осуществлен на регулярной основе</t>
  </si>
  <si>
    <t xml:space="preserve">*Новое мероприятие. Заключен государственный контракт от 19.05.2021 № 18  по проведению социологического исследования удовлетворенности населения  муниципальных районов, городских и муниципальных округов  Кировской области </t>
  </si>
  <si>
    <t>Заключен государственный контракт № 0340200003321002891 от 19.04.21г. с ООО "Газсервис" на строительстуво 8,16 км распределительного газопровода. За первое полугодие проложен распределительный газопровод протяженностью 2,155 км                                                                                                           Заключен государственный контратк № 24 от 19.04.21г.  С ООО "Архстрой проект" на ведение авторского надзора. Работы ведутся</t>
  </si>
  <si>
    <t>В образовательных учреждениях г. Киров и г. Слободской и на 6 промышленных предприятиях обеспечены оптимизация технологических процессов и снижение потребления ЭР, заменено оборудование (в т.ч. технологическое) на более экономичное</t>
  </si>
  <si>
    <t>Обеспечен возврат ранее выданных средств и их предоставление другим победителям отбора на реализацию энергоэффективных проектов</t>
  </si>
  <si>
    <t>Отдельное мероприятие  «Обеспечение проведения капитального ремонта общего имущества в многоквартирных домах»</t>
  </si>
  <si>
    <t>Проведено 12 конкурсов по отбору подрядных квалифицированных организаций</t>
  </si>
  <si>
    <t>За счет средств внебюджетных источников (взносов собственников помещений в многоквартирных домах) проведена оплата выполненного капитального ремонта</t>
  </si>
  <si>
    <t>С использованием средств государственной корпорации - Фонда содействия реформированию жилищно-коммунального хозяйства проведен капитальный ремонт общего имущества многоквартирного дома по адресу: г. Киров, ул. Сутырина, д. 3, с выполнением следующих работ: установка узлов управления и регулирования потребления тепловой энергии, повышение теплозащиты окон мест общего пользования, замена светильников на основе ламп накаливания в местах общего пользования на энергоэффективные осветительные приборы, повышение теплоизоляции перекрытий над подвалом, уплотнение наружних входных дверей с установкой доводчиков</t>
  </si>
  <si>
    <t>Заключено соглашение с НКО  «Фонд капитального ремонта» о предоставлении из областного бюджета субсидии на  финансирование административно-хозяйственных расходов НКО  «Фонд капитального ремонта», а также обеспечено ее использование. За первое полугодие по 63 МКД работы по капитальному ремонту выполнены в полном объеме, по 4 МКД - в стадии приемки. Работы по капитальному ремонту ведутся в отношении 175 МКД, в отношении 198 МКД ведется разработка проектно-сметной документации, в отношении 108 МКД объявлены конкурсные процедуры на выполнение работ по капитальному ремонту</t>
  </si>
  <si>
    <t>В соответствии с областной программой "Капитальный ремонт общего имущества многоквартирных домов в Кировской области", утвержденной постановлением Правительства Кировской области от 21.03.2014 № 254/210, капитальный ремонт общего имущества в многоквартирных домах проведен на 1364,38 тыс. кв. м.</t>
  </si>
  <si>
    <t>Заключен муниципальный контракт от 15.06.2020 № 034020003320006214-1, заключенного администрацией Среднеивкинского сельского поселения Верхошижемского района Кировской области 
с ООО «Гидроэлектромонтаж», с использованием средства областного бюджета в размере 32 982,8 тыс. рублей. Исполнение по контракту продолжается</t>
  </si>
  <si>
    <t>МУП "Водоканал" заключен договор от 02.06.2020 № 276 на разработку проектной документации. Работы по разработке проектной документации продолжаются</t>
  </si>
  <si>
    <t>МУП "Водоканал" заключен договор от 27.07.2020 № 380 на разработку проектной документации. Работы по разработке проектной документации продолжаются</t>
  </si>
  <si>
    <t>МУП "Водоканал" заключен договор от 02.02.2021 № 19/21 на разработку проектной документации. Работы по разработке проектной документации продолжаются</t>
  </si>
  <si>
    <t>За первое полугодие проложено 8,318 км распределительных газопроводов</t>
  </si>
  <si>
    <t>Разработана проектно-сметная документация, получено положительное заключение государственной экспертизы от 12.03.2021 № 43-1-1-3-01-09-58</t>
  </si>
  <si>
    <t>Заключен государственный контракт № 0340200003321002892 от 19.04.21г. с ООО Вяткагазстрой" на строительстуво 4,73 км распределительного газопровода. За первое полугодие проложен распределительный газопровод протяженностью 2,766 км                                                                                                Заключен государственный контратк № 21 от 19.04.21г.  С ООО "Кировпроект"" на ведение авторского надзора. Работы ведутся</t>
  </si>
  <si>
    <t>Заключен государственный контракт № 0340200003321002897 от 19.04.21г. с ООО "СК "Диамит" на строительстуво 9,02 км распределительного газопровода. За первое полугодие проложен распределительный газопровод протяженностью 1,888 км                                                                                                Заключен государственный контратк № 23 от 19.04.21г.  С ООО "Кировпроект"" на ведение авторского надзора. Работы ведутся</t>
  </si>
  <si>
    <t>Заключен государственный контракт № 0340200003321002893 от 19.04.21г. с ООО "Вяткагазстрой" на строительстуво 8,95 км распределительного газопровода. За первое полугодие проложен распределительный газопровод протяженностью 1,509 км                                                                                                Заключен государственный контратк № 22 от 19.04.21г.  С ООО "Кировпроект"" на ведение авторского надзора. Работы ведутся</t>
  </si>
  <si>
    <t>Проведено испытание газопроводов и пусконаладочные работы, оплата запланирована на 2 полугодие 2021 года</t>
  </si>
  <si>
    <t>Ведутся работы по государственной регистрации прав собственности на завершенные строительством объекты газификации в соответствии с действующим законодательством и осуществляется передача введенных в эксплуатацию объектов газификации в казну Кировской области и собственность муниципальных образований Кировской области</t>
  </si>
  <si>
    <t xml:space="preserve">Освобождены 31 организации от уплаты транспортного налога в отношении транспортных средств, оборудованных для использования природного газа в качестве моторного топлива
</t>
  </si>
  <si>
    <t xml:space="preserve">Проведена оценка эффективности предоставленных налоговых льгот за 2019 год
</t>
  </si>
  <si>
    <t>Выполнено</t>
  </si>
  <si>
    <t xml:space="preserve">Организована работа по заключению соглашения на предоставление субсидии. </t>
  </si>
  <si>
    <t>Организована работа по заключению соглашения на предоставление субсидии</t>
  </si>
  <si>
    <t>Заключено соглашение на предоставление субсидии. Осуществляется замена изоляции тепловых сетей в м.Опытное -Поле Яранского района Кировской области</t>
  </si>
  <si>
    <t>Заключено соглашение на предоставление субсидии. Осуществляется замена дымовой трубы у здания котельной в м.Знаменка Яранского района Кировской области</t>
  </si>
  <si>
    <t>Заключено соглашение на предоставление субсидии. Реализуются мероприятия по модернизации подземных тепловых сетей по ул. Лагуновская (к жилому дому № 67 А) в г.Яранск Кировской области</t>
  </si>
  <si>
    <t>Заключено соглашение на предоставление субсидии. Осуществляется замена дымовой трубы у здания котельной № 3, расположенной по адресу: Кировская область, г. Яранск ул. Мира</t>
  </si>
  <si>
    <t>Заключено соглашение на предоставление субсидии. Осуществляется замена дымовой трубы у здания котельной № 1, расположенной по адресу: Кировская область, г. Яранск ул. Тургенева</t>
  </si>
  <si>
    <t>Заключено соглашение на предоставление субсидии. Реализуются мероприятия по приобретению трубы в ППУ изоляции д-108 мм, протяженностью 200м.п.в двухтрубном исполнении в пгт Юрья Юрьянского района</t>
  </si>
  <si>
    <t>Заключено соглашение на предоставление субсидии. Реализуются мероприятия по приобретению и установлке котла на котельную производительностью 1,16 МВТ № 12 с. Верховино Юрьянского района</t>
  </si>
  <si>
    <t>Заключено соглашение на предоставление субсидии. Реализуются мероприятия по приобретению и установке котла  производительностью 1,16 Мвт на котельную № 9 пгт Юрья</t>
  </si>
  <si>
    <t>Заключено соглашение на предоставление субсидии. Реализуются мероприятия по приобретению и установке котла производительностью 1,16 МВТ на котельную № 5 пгт Юрья</t>
  </si>
  <si>
    <t>Заключено соглашение на предоставление субсидии. Реализуются мероприятия по капитальному ремонту водопроводной сети в д.Филейка Фаленского муниципального округа</t>
  </si>
  <si>
    <t>Заключено соглашение на предоставление субсидии. Осуществляется капитальный ремонт котельной № 4 по ул.Южная в пгт Тужа Кировской области</t>
  </si>
  <si>
    <t>Заключено соглашение на предоставление субсидии. Осуществление капитального ремонта котельной № 2 по ул. Горького в пгт Тужа Кировской области</t>
  </si>
  <si>
    <t>Заключено соглашение на предоставление субсидии. Реализуются мероприятия по ремонту тепловых сетей от здания котельной по адресу: Подосиновский район, пгт Подосиновец, ул. Рабочая, 6а</t>
  </si>
  <si>
    <t>Заключено соглашение на предоставление субсидии. Реализуются мероприятия по замене водогрейного котла в д.Кузнецы Орловского района</t>
  </si>
  <si>
    <t>Заключено соглашение на предоставление субсидии. Реализуются мероприятия по замене водогрейного котла в д.Цепели Орловского района</t>
  </si>
  <si>
    <t xml:space="preserve">Заключено соглашение на предоставление субсидии. Реализуются работы по капитальному ремонту 350 метров теплотрассы МКОУ ООШ с. Татаурово Нолинского района Кировской области </t>
  </si>
  <si>
    <t>Заключено соглашение на предоставление субсидии. Осуществляется капитальный ремонт тепловых сетей от котельной № 12 в пгт Нижнеивкино по ул. Кленовая Куменского района Кировской области</t>
  </si>
  <si>
    <t>Заключено соглашение на предоставление субсидии. Осуществляется  капитальный ремонт участка водопроводных сетей ул.Молодежной, ул.Садовой и павильона артезианской скважины в п.Карпушино по адресу: Кировская область, Котельничский р-он, п.Карпушино</t>
  </si>
  <si>
    <t>Заключено соглашение на предоставление субсидии. Осуществляется замена водогрейного котла ВК-21 с газовой горелкой в газовой котельной с.Полом Кирово-Чепецкого района</t>
  </si>
  <si>
    <t>Заключено соглашение на предоставление субсидии. Реализуются мероприятия по ремонту теплотрассы мкр.Радужный от проспекта Строителей до Школьного переулка от ТК-40 до ТК-41</t>
  </si>
  <si>
    <t>Заключено соглашение на предоставление субсидии. Организована работа по риобретению и установке котла в котельную мкр. Домостроитель пгт Красная Поляна Вятскополянского района</t>
  </si>
  <si>
    <t>Заключено соглашение на предоставление субсидии. Организованы работы по приобретению и установке водогрейного котла в котельную № 1 по ул. Энгельса в г. Белая Холуница Кировской области</t>
  </si>
  <si>
    <t>Заключено соглашение на предоставление субсидии. Организованы работы по приобретению и установке водогрейного котла в котельную № 2 по ул. Пионерская в г. Белая Холуница Кировской области</t>
  </si>
  <si>
    <t>Заключено соглашение на предоставление субсидии. Осуществляется ремонт  теплотрассы по ул.Центральной, с.Пашино</t>
  </si>
  <si>
    <t>Заключено соглашение на предоставление субсидии. Реализуются работы по установке и монтажу водогрейного котла КВр-0,6 в котельной д. Ичетовкины по адресу: 613060 Кировская область, Афанасьевский район, д. Ичетовкины, ул. Солнечная по видам работ в соответствии с техническим заданием</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</si>
  <si>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Лебедева А. В. глава Большеперелазского сельского поселения Куменского района</t>
  </si>
  <si>
    <t>Юферев А.А. начальник отдела  коммунальной инфраструктуры министерства строительства, энергетики и жилищно-коммунального хозяйства Кировской области, Шемпелев И.Н. глава Куменского района, Малых В.Г. глава Куменского городского поселения Куменского района</t>
  </si>
  <si>
    <t>Количество энергосервисных контрактов, реализуемых на 01.07.2021, составляет 62</t>
  </si>
  <si>
    <t>Заключен муниципальный контракт на разработку проктно-сметной документации от 24.05.2021 № 3343 с ООО "Кировводпроект". Работы по разработке проектной документации продолжаются</t>
  </si>
  <si>
    <t>Заключен муниципальный контракт на разработку проктно-сметной документации от 02.04.2021 № 03402000033210019730002 с ООО "Кирововодпроект". Работы по разработке проектной документации продолжаются</t>
  </si>
  <si>
    <t>Заключен муниципальный контракт на разработку проктно-сметной документации от 02.05.2021 № 03402000033210026800001 с ООО "Вит-проект".  Работы по разработке проектной документации продолжаются</t>
  </si>
  <si>
    <t>Заключен муниципальный контракт на разработку проктно-сметной документации от 29.06.2020 № 03402000033200049390001. Проектно-сметная документация находится на государственной экспертизе</t>
  </si>
  <si>
    <t>Заключен муниципальный контракт на разработку проктно-сметной документации от 27.05.2020 № 0340200003320004112. Проектно-сметная документация находится на государственной экспертизе</t>
  </si>
  <si>
    <t>Заключен муниципальный контракт на разработку проктно-сметной документации от 16.06.2020 № 03402000033200051300001. Проектно-сметная документация находится на государственной экспертизе</t>
  </si>
  <si>
    <t>Заключен муниципальный контракт на разработку проктно-сметной документации от 26.05.2020 № 03402000033200051300001. Контракт выполнен в полном объеме</t>
  </si>
  <si>
    <t>Заключен муниципальный контракт на разработку проктно-сметной документации от 03.08.2020 № 0340200003320007656. Проектно-сметная документация находится на государственной экспертизе</t>
  </si>
  <si>
    <r>
      <t>Заключены соглашения о предоставлении субсидии из областного бюджета: 
- с администрацией города Слободского от 15.01.2021 № 6/ЧВ. Соглашение о расторжении соглашения от 28.06.2021 № 14/ЧВ;
- с администрацией городского округа города Котельнича от 15.01.2021 № 5/ЧВ;
С администрацией Советского городского поселения от 15.01.2021 № 3/ЧВ; 
- с администрацией Верхнекамского района от 15.01.2021 № 1/ЧВ;
С администрацией Омутнинского городского поселения от 24.03.2021 № 10/ЧВ</t>
    </r>
    <r>
      <rPr>
        <u/>
        <sz val="16"/>
        <rFont val="Times New Roman"/>
        <family val="1"/>
        <charset val="204"/>
      </rPr>
      <t xml:space="preserve">
</t>
    </r>
    <r>
      <rPr>
        <sz val="16"/>
        <rFont val="Times New Roman"/>
        <family val="1"/>
        <charset val="204"/>
      </rPr>
      <t xml:space="preserve">- с администрацией Опаринского городского поселения от 24.03.2021 № 8/ЧВ;
- с администрацией города Вятские Поляны  от от 23.03.2021 № 7/ЧВ;
С администрацией п. Вахруши Слободского района от 24.03.2021 № 11/ЧВ;
- с администрацией Даровского муниципального района от 24.03.2021 № 9/ЧВ;
По состоянию на 01.07.2021 проведена оплата муниципального контракта от 26.05.2020 № 03402000033200044090001 на разработку проктно-сметной документации для реализации мероприятия в г. Вятские Поляны
</t>
    </r>
  </si>
  <si>
    <t>Подготовка к проведению Межрегионального форума «Эффективная энергетика и ресурсосбережение"и Всероссийского  фестиваля энергосбережения и экологии «ВместеЯрче» на территории Кировской области</t>
  </si>
  <si>
    <t>29 июня 2021 г. состоялся аукцион по выбору подрядной организации на строительство 6,28 км распределительного газопровода. Ориентировочная дата заключения госконтракта второе полугодие 2021 года</t>
  </si>
  <si>
    <t xml:space="preserve">Муниципальный контракт на разработку проектной документации заключен 22.03.2021 с ООО "Кировводпроект". 28.05.2021  контракт расторгнут администрацией города Слободской в одностороннем порядке в связи с вступлением в силу СанПиН 2.1.3684-21, с учетом которых реализация данного мероприятия в городе Слободской не требуется. Соглашение о предоставлении субсидии из областного бюджета расторгнуто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</si>
</sst>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charset val="204"/>
    </font>
    <font>
      <sz val="10"/>
      <name val="Arial Cyr"/>
      <charset val="204"/>
    </font>
    <font>
      <sz val="13"/>
      <name val="Calibri"/>
      <family val="2"/>
      <charset val="204"/>
    </font>
    <font>
      <sz val="13"/>
      <name val="Times New Roman"/>
      <family val="1"/>
      <charset val="204"/>
    </font>
    <font>
      <b/>
      <sz val="16"/>
      <name val="Times New Roman"/>
      <family val="1"/>
      <charset val="204"/>
    </font>
    <font>
      <sz val="16"/>
      <name val="Calibri"/>
      <family val="2"/>
      <charset val="204"/>
    </font>
    <font>
      <sz val="16"/>
      <color indexed="8"/>
      <name val="Calibri"/>
      <family val="2"/>
      <charset val="204"/>
    </font>
    <font>
      <sz val="16"/>
      <name val="Times New Roman"/>
      <family val="1"/>
      <charset val="204"/>
    </font>
    <font>
      <sz val="8"/>
      <name val="Calibri"/>
      <family val="2"/>
      <charset val="204"/>
    </font>
    <font>
      <sz val="11"/>
      <name val="Calibri"/>
      <family val="2"/>
      <charset val="204"/>
    </font>
    <font>
      <sz val="16"/>
      <color rgb="FFFF0000"/>
      <name val="Times New Roman"/>
      <family val="1"/>
      <charset val="204"/>
    </font>
    <font>
      <sz val="16"/>
      <color rgb="FFFF0000"/>
      <name val="Calibri"/>
      <family val="2"/>
      <charset val="204"/>
    </font>
    <font>
      <sz val="11"/>
      <color rgb="FFFF0000"/>
      <name val="Calibri"/>
      <family val="2"/>
      <charset val="204"/>
    </font>
    <font>
      <sz val="11"/>
      <color rgb="FFFF0000"/>
      <name val="Times New Roman"/>
      <family val="1"/>
      <charset val="204"/>
    </font>
    <font>
      <u/>
      <sz val="16"/>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51">
    <xf numFmtId="0" fontId="0" fillId="0" borderId="0" xfId="0"/>
    <xf numFmtId="4" fontId="7" fillId="2" borderId="1" xfId="1" applyNumberFormat="1" applyFont="1" applyFill="1" applyBorder="1" applyAlignment="1">
      <alignment horizontal="center" vertical="top" wrapText="1"/>
    </xf>
    <xf numFmtId="49" fontId="7" fillId="2" borderId="2" xfId="1" applyNumberFormat="1" applyFont="1" applyFill="1" applyBorder="1" applyAlignment="1">
      <alignment horizontal="left" vertical="top" wrapText="1"/>
    </xf>
    <xf numFmtId="0" fontId="2" fillId="2" borderId="0" xfId="0" applyFont="1" applyFill="1" applyAlignment="1" applyProtection="1">
      <alignment wrapText="1"/>
      <protection locked="0"/>
    </xf>
    <xf numFmtId="0" fontId="2" fillId="2" borderId="0" xfId="0" applyFont="1" applyFill="1" applyAlignment="1" applyProtection="1">
      <alignment horizontal="center" wrapText="1"/>
      <protection locked="0"/>
    </xf>
    <xf numFmtId="0" fontId="3" fillId="2" borderId="0" xfId="0" applyFont="1" applyFill="1" applyAlignment="1" applyProtection="1">
      <alignment vertical="top" wrapText="1"/>
      <protection locked="0"/>
    </xf>
    <xf numFmtId="0" fontId="2" fillId="2" borderId="0" xfId="0" applyFont="1" applyFill="1" applyAlignment="1">
      <alignment wrapText="1"/>
    </xf>
    <xf numFmtId="0" fontId="5" fillId="2" borderId="0" xfId="0" applyFont="1" applyFill="1" applyAlignment="1">
      <alignment wrapText="1"/>
    </xf>
    <xf numFmtId="0" fontId="6" fillId="2" borderId="0" xfId="0" applyFont="1" applyFill="1"/>
    <xf numFmtId="0" fontId="7" fillId="2" borderId="1" xfId="0" applyFont="1" applyFill="1" applyBorder="1" applyAlignment="1" applyProtection="1">
      <alignment vertical="top" wrapText="1"/>
      <protection locked="0"/>
    </xf>
    <xf numFmtId="2" fontId="5" fillId="2" borderId="0" xfId="0" applyNumberFormat="1" applyFont="1" applyFill="1" applyAlignment="1">
      <alignment wrapText="1"/>
    </xf>
    <xf numFmtId="0" fontId="7" fillId="2" borderId="1" xfId="0" applyFont="1" applyFill="1" applyBorder="1" applyAlignment="1">
      <alignment vertical="top" wrapText="1"/>
    </xf>
    <xf numFmtId="2" fontId="7" fillId="2" borderId="1" xfId="0" applyNumberFormat="1" applyFont="1" applyFill="1" applyBorder="1" applyAlignment="1">
      <alignment horizontal="center" vertical="top" wrapText="1"/>
    </xf>
    <xf numFmtId="2" fontId="11" fillId="2" borderId="0" xfId="0" applyNumberFormat="1" applyFont="1" applyFill="1" applyAlignment="1">
      <alignment wrapText="1"/>
    </xf>
    <xf numFmtId="0" fontId="11" fillId="2" borderId="0" xfId="0" applyFont="1" applyFill="1" applyAlignment="1">
      <alignment wrapText="1"/>
    </xf>
    <xf numFmtId="0" fontId="11" fillId="2" borderId="0" xfId="0" applyFont="1" applyFill="1"/>
    <xf numFmtId="0" fontId="5" fillId="2" borderId="1" xfId="0" applyFont="1" applyFill="1" applyBorder="1" applyAlignment="1">
      <alignment wrapText="1"/>
    </xf>
    <xf numFmtId="0" fontId="6" fillId="2" borderId="1" xfId="0" applyFont="1" applyFill="1" applyBorder="1"/>
    <xf numFmtId="14" fontId="7" fillId="2" borderId="1" xfId="1" applyNumberFormat="1" applyFont="1" applyFill="1" applyBorder="1" applyAlignment="1">
      <alignment horizontal="left" vertical="top" wrapText="1"/>
    </xf>
    <xf numFmtId="0" fontId="7" fillId="2" borderId="3" xfId="0" applyFont="1" applyFill="1" applyBorder="1" applyAlignment="1">
      <alignment vertical="top" wrapText="1"/>
    </xf>
    <xf numFmtId="4" fontId="7" fillId="2" borderId="1" xfId="0" applyNumberFormat="1" applyFont="1" applyFill="1" applyBorder="1" applyAlignment="1">
      <alignment horizontal="center" vertical="top"/>
    </xf>
    <xf numFmtId="4" fontId="7" fillId="2" borderId="4" xfId="1" applyNumberFormat="1" applyFont="1" applyFill="1" applyBorder="1" applyAlignment="1">
      <alignment horizontal="center" vertical="top" wrapText="1"/>
    </xf>
    <xf numFmtId="0" fontId="5" fillId="2" borderId="0" xfId="0" applyFont="1" applyFill="1"/>
    <xf numFmtId="0" fontId="10" fillId="2" borderId="1" xfId="1" applyFont="1" applyFill="1" applyBorder="1" applyAlignment="1">
      <alignment vertical="top" wrapText="1"/>
    </xf>
    <xf numFmtId="4" fontId="10" fillId="2" borderId="1" xfId="1" applyNumberFormat="1" applyFont="1" applyFill="1" applyBorder="1" applyAlignment="1">
      <alignment horizontal="center" vertical="top" wrapText="1"/>
    </xf>
    <xf numFmtId="0" fontId="10" fillId="2" borderId="0" xfId="0" applyFont="1" applyFill="1" applyBorder="1" applyAlignment="1">
      <alignment horizontal="justify" vertical="top"/>
    </xf>
    <xf numFmtId="4" fontId="10" fillId="2" borderId="4" xfId="1" applyNumberFormat="1" applyFont="1" applyFill="1" applyBorder="1" applyAlignment="1">
      <alignment horizontal="center" vertical="top" wrapText="1"/>
    </xf>
    <xf numFmtId="0" fontId="12" fillId="2" borderId="0" xfId="0" applyFont="1" applyFill="1" applyBorder="1" applyAlignment="1">
      <alignment vertical="top"/>
    </xf>
    <xf numFmtId="4" fontId="10" fillId="2" borderId="5" xfId="1" applyNumberFormat="1" applyFont="1" applyFill="1" applyBorder="1" applyAlignment="1">
      <alignment horizontal="center" vertical="top" wrapText="1"/>
    </xf>
    <xf numFmtId="14" fontId="10" fillId="2" borderId="2" xfId="1" applyNumberFormat="1"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0" fillId="2" borderId="0" xfId="0" applyFont="1" applyFill="1" applyBorder="1" applyAlignment="1">
      <alignment vertical="top" wrapText="1"/>
    </xf>
    <xf numFmtId="0" fontId="10" fillId="2" borderId="1" xfId="0" applyFont="1" applyFill="1" applyBorder="1" applyAlignment="1">
      <alignment vertical="top" wrapText="1"/>
    </xf>
    <xf numFmtId="0" fontId="11" fillId="2" borderId="5" xfId="0" applyFont="1" applyFill="1" applyBorder="1" applyAlignment="1">
      <alignment vertical="top" wrapText="1"/>
    </xf>
    <xf numFmtId="0" fontId="10" fillId="2" borderId="0" xfId="1" applyFont="1" applyFill="1" applyBorder="1" applyAlignment="1">
      <alignment horizontal="left" vertical="top" wrapText="1"/>
    </xf>
    <xf numFmtId="0" fontId="7" fillId="2" borderId="1" xfId="0" applyFont="1" applyFill="1" applyBorder="1" applyAlignment="1">
      <alignment horizontal="justify" vertical="center"/>
    </xf>
    <xf numFmtId="2" fontId="7" fillId="2" borderId="1" xfId="0" applyNumberFormat="1" applyFont="1" applyFill="1" applyBorder="1" applyAlignment="1" applyProtection="1">
      <alignment vertical="top" wrapText="1"/>
      <protection locked="0"/>
    </xf>
    <xf numFmtId="0" fontId="7" fillId="2" borderId="1" xfId="0" applyFont="1" applyFill="1" applyBorder="1" applyAlignment="1">
      <alignment horizontal="justify" vertical="top"/>
    </xf>
    <xf numFmtId="2" fontId="7" fillId="2" borderId="1" xfId="0" applyNumberFormat="1" applyFont="1" applyFill="1" applyBorder="1" applyAlignment="1" applyProtection="1">
      <alignment horizontal="left" vertical="top" wrapText="1"/>
      <protection locked="0"/>
    </xf>
    <xf numFmtId="4" fontId="7" fillId="2" borderId="1" xfId="0" applyNumberFormat="1" applyFont="1" applyFill="1" applyBorder="1" applyAlignment="1" applyProtection="1">
      <alignment horizontal="center" vertical="top" wrapText="1"/>
      <protection locked="0"/>
    </xf>
    <xf numFmtId="14" fontId="7" fillId="2" borderId="1" xfId="0" applyNumberFormat="1" applyFont="1" applyFill="1" applyBorder="1" applyAlignment="1">
      <alignment horizontal="center" vertical="top" wrapText="1"/>
    </xf>
    <xf numFmtId="14" fontId="7" fillId="2" borderId="1" xfId="0" applyNumberFormat="1" applyFont="1" applyFill="1" applyBorder="1" applyAlignment="1" applyProtection="1">
      <alignment horizontal="center" vertical="top" wrapText="1"/>
      <protection locked="0"/>
    </xf>
    <xf numFmtId="0" fontId="7" fillId="2" borderId="1" xfId="0" applyFont="1" applyFill="1" applyBorder="1" applyAlignment="1">
      <alignment horizontal="justify" vertical="top" wrapText="1"/>
    </xf>
    <xf numFmtId="4" fontId="5" fillId="2" borderId="1" xfId="0" applyNumberFormat="1" applyFont="1" applyFill="1" applyBorder="1" applyAlignment="1">
      <alignment horizontal="center" vertical="top"/>
    </xf>
    <xf numFmtId="49" fontId="10" fillId="2" borderId="2" xfId="0" applyNumberFormat="1" applyFont="1" applyFill="1" applyBorder="1" applyAlignment="1" applyProtection="1">
      <alignment horizontal="center" vertical="top" wrapText="1"/>
      <protection locked="0"/>
    </xf>
    <xf numFmtId="0" fontId="10" fillId="2" borderId="6" xfId="0" applyFont="1" applyFill="1" applyBorder="1" applyAlignment="1">
      <alignment horizontal="left" vertical="top" wrapText="1"/>
    </xf>
    <xf numFmtId="0" fontId="10" fillId="2" borderId="1" xfId="0" applyFont="1" applyFill="1" applyBorder="1" applyAlignment="1" applyProtection="1">
      <alignment horizontal="center" vertical="top" wrapText="1"/>
      <protection locked="0"/>
    </xf>
    <xf numFmtId="0" fontId="10" fillId="2" borderId="1" xfId="0" applyFont="1" applyFill="1" applyBorder="1" applyAlignment="1">
      <alignment horizontal="center" vertical="top" wrapText="1"/>
    </xf>
    <xf numFmtId="0" fontId="10" fillId="2" borderId="1" xfId="0" applyFont="1" applyFill="1" applyBorder="1" applyAlignment="1" applyProtection="1">
      <alignment horizontal="left" vertical="top" wrapText="1"/>
      <protection locked="0"/>
    </xf>
    <xf numFmtId="4" fontId="10" fillId="2" borderId="1" xfId="0" applyNumberFormat="1" applyFont="1" applyFill="1" applyBorder="1" applyAlignment="1" applyProtection="1">
      <alignment horizontal="center" vertical="top" wrapText="1"/>
      <protection locked="0"/>
    </xf>
    <xf numFmtId="2" fontId="10" fillId="2" borderId="1" xfId="0" applyNumberFormat="1" applyFont="1" applyFill="1" applyBorder="1" applyAlignment="1" applyProtection="1">
      <alignment horizontal="center" vertical="top" wrapText="1"/>
      <protection locked="0"/>
    </xf>
    <xf numFmtId="10" fontId="10" fillId="2" borderId="1" xfId="0" applyNumberFormat="1" applyFont="1" applyFill="1" applyBorder="1" applyAlignment="1" applyProtection="1">
      <alignment horizontal="center" vertical="top" wrapText="1"/>
      <protection locked="0"/>
    </xf>
    <xf numFmtId="2" fontId="10" fillId="2" borderId="1" xfId="0" applyNumberFormat="1" applyFont="1" applyFill="1" applyBorder="1" applyAlignment="1" applyProtection="1">
      <alignment horizontal="left" vertical="top" wrapText="1"/>
      <protection locked="0"/>
    </xf>
    <xf numFmtId="0" fontId="10" fillId="2" borderId="3" xfId="0" applyFont="1" applyFill="1" applyBorder="1" applyAlignment="1">
      <alignment horizontal="left" vertical="top" wrapText="1"/>
    </xf>
    <xf numFmtId="14" fontId="10" fillId="2" borderId="1" xfId="0" applyNumberFormat="1" applyFont="1" applyFill="1" applyBorder="1" applyAlignment="1">
      <alignment horizontal="center" vertical="top" wrapText="1"/>
    </xf>
    <xf numFmtId="4" fontId="10" fillId="2" borderId="1" xfId="0" applyNumberFormat="1" applyFont="1" applyFill="1" applyBorder="1" applyAlignment="1">
      <alignment horizontal="center" vertical="top" wrapText="1"/>
    </xf>
    <xf numFmtId="10" fontId="10" fillId="2" borderId="1" xfId="0" applyNumberFormat="1" applyFont="1" applyFill="1" applyBorder="1" applyAlignment="1">
      <alignment horizontal="center" vertical="top" wrapText="1"/>
    </xf>
    <xf numFmtId="2" fontId="10" fillId="2" borderId="1" xfId="0" applyNumberFormat="1" applyFont="1" applyFill="1" applyBorder="1" applyAlignment="1">
      <alignment horizontal="center" vertical="top" wrapText="1"/>
    </xf>
    <xf numFmtId="0" fontId="7" fillId="2" borderId="3" xfId="0" applyFont="1" applyFill="1" applyBorder="1" applyAlignment="1">
      <alignment horizontal="left" vertical="top" wrapText="1"/>
    </xf>
    <xf numFmtId="0" fontId="2" fillId="2" borderId="0" xfId="0" applyFont="1" applyFill="1" applyAlignment="1">
      <alignment horizontal="center" wrapText="1"/>
    </xf>
    <xf numFmtId="0" fontId="2" fillId="2" borderId="0" xfId="0" applyFont="1" applyFill="1" applyAlignment="1">
      <alignment horizontal="left" wrapText="1"/>
    </xf>
    <xf numFmtId="2" fontId="7" fillId="2" borderId="2" xfId="1" applyNumberFormat="1" applyFont="1" applyFill="1" applyBorder="1" applyAlignment="1">
      <alignment vertical="top" wrapText="1"/>
    </xf>
    <xf numFmtId="0" fontId="7" fillId="2" borderId="1"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14" fontId="7" fillId="2" borderId="1" xfId="1" applyNumberFormat="1" applyFont="1" applyFill="1" applyBorder="1" applyAlignment="1">
      <alignment horizontal="center" vertical="top" wrapText="1"/>
    </xf>
    <xf numFmtId="0" fontId="7" fillId="2" borderId="2" xfId="1" applyFont="1" applyFill="1" applyBorder="1" applyAlignment="1">
      <alignment horizontal="left" vertical="top" wrapText="1"/>
    </xf>
    <xf numFmtId="49" fontId="7" fillId="2" borderId="2" xfId="0" applyNumberFormat="1" applyFont="1" applyFill="1" applyBorder="1" applyAlignment="1" applyProtection="1">
      <alignment horizontal="center" vertical="top" wrapText="1"/>
      <protection locked="0"/>
    </xf>
    <xf numFmtId="14" fontId="7" fillId="2" borderId="2" xfId="0" applyNumberFormat="1" applyFont="1" applyFill="1" applyBorder="1" applyAlignment="1">
      <alignment horizontal="center" vertical="top" wrapText="1"/>
    </xf>
    <xf numFmtId="0" fontId="7" fillId="2" borderId="2" xfId="0" applyFont="1" applyFill="1" applyBorder="1" applyAlignment="1" applyProtection="1">
      <alignment horizontal="left" vertical="top" wrapText="1"/>
      <protection locked="0"/>
    </xf>
    <xf numFmtId="0" fontId="7" fillId="2" borderId="1" xfId="1" applyFont="1" applyFill="1" applyBorder="1" applyAlignment="1">
      <alignment horizontal="left" vertical="top" wrapText="1"/>
    </xf>
    <xf numFmtId="0" fontId="5" fillId="2" borderId="2" xfId="0" applyFont="1" applyFill="1" applyBorder="1" applyAlignment="1"/>
    <xf numFmtId="0" fontId="5" fillId="2" borderId="4" xfId="0" applyFont="1" applyFill="1" applyBorder="1" applyAlignment="1"/>
    <xf numFmtId="0" fontId="5" fillId="2" borderId="5" xfId="0" applyFont="1" applyFill="1" applyBorder="1" applyAlignment="1"/>
    <xf numFmtId="14" fontId="7" fillId="2" borderId="4" xfId="0" applyNumberFormat="1" applyFont="1" applyFill="1" applyBorder="1" applyAlignment="1">
      <alignment horizontal="center" vertical="top" wrapText="1"/>
    </xf>
    <xf numFmtId="14" fontId="7" fillId="2" borderId="5" xfId="0" applyNumberFormat="1" applyFont="1" applyFill="1" applyBorder="1" applyAlignment="1">
      <alignment horizontal="center" vertical="top" wrapText="1"/>
    </xf>
    <xf numFmtId="49" fontId="7" fillId="2" borderId="5" xfId="0" applyNumberFormat="1" applyFont="1" applyFill="1" applyBorder="1" applyAlignment="1" applyProtection="1">
      <alignment horizontal="center" vertical="top" wrapText="1"/>
      <protection locked="0"/>
    </xf>
    <xf numFmtId="0" fontId="7" fillId="2" borderId="2" xfId="0" applyFont="1" applyFill="1" applyBorder="1" applyAlignment="1">
      <alignment vertical="top" wrapText="1"/>
    </xf>
    <xf numFmtId="0" fontId="7" fillId="2" borderId="4"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2" fontId="7" fillId="2" borderId="5" xfId="0" applyNumberFormat="1" applyFont="1" applyFill="1" applyBorder="1" applyAlignment="1" applyProtection="1">
      <alignment horizontal="left" vertical="top" wrapText="1"/>
      <protection locked="0"/>
    </xf>
    <xf numFmtId="14" fontId="7" fillId="2" borderId="5" xfId="0" applyNumberFormat="1" applyFont="1" applyFill="1" applyBorder="1" applyAlignment="1" applyProtection="1">
      <alignment horizontal="center" vertical="top" wrapText="1"/>
      <protection locked="0"/>
    </xf>
    <xf numFmtId="0" fontId="3" fillId="2" borderId="0" xfId="0" applyFont="1" applyFill="1" applyBorder="1" applyAlignment="1" applyProtection="1">
      <alignment horizontal="left" vertical="top" wrapText="1"/>
      <protection locked="0"/>
    </xf>
    <xf numFmtId="14" fontId="10" fillId="2" borderId="1" xfId="1" applyNumberFormat="1" applyFont="1" applyFill="1" applyBorder="1" applyAlignment="1">
      <alignment horizontal="center" vertical="top" wrapText="1"/>
    </xf>
    <xf numFmtId="0" fontId="10" fillId="2" borderId="1" xfId="1" applyFont="1" applyFill="1" applyBorder="1" applyAlignment="1">
      <alignment horizontal="left" vertical="top" wrapText="1"/>
    </xf>
    <xf numFmtId="49" fontId="7" fillId="2" borderId="1" xfId="0" applyNumberFormat="1" applyFont="1" applyFill="1" applyBorder="1" applyAlignment="1" applyProtection="1">
      <alignment horizontal="center" vertical="top" wrapText="1"/>
      <protection locked="0"/>
    </xf>
    <xf numFmtId="0" fontId="7" fillId="2" borderId="4" xfId="1" applyFont="1" applyFill="1" applyBorder="1" applyAlignment="1">
      <alignment horizontal="left" vertical="top" wrapText="1"/>
    </xf>
    <xf numFmtId="2" fontId="7" fillId="2" borderId="1" xfId="1" applyNumberFormat="1" applyFont="1" applyFill="1" applyBorder="1" applyAlignment="1">
      <alignment horizontal="left" vertical="top" wrapText="1"/>
    </xf>
    <xf numFmtId="0" fontId="4" fillId="2" borderId="0" xfId="0"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horizontal="left" vertical="top" wrapText="1"/>
    </xf>
    <xf numFmtId="2" fontId="7" fillId="2" borderId="1" xfId="0" applyNumberFormat="1" applyFont="1" applyFill="1" applyBorder="1" applyAlignment="1" applyProtection="1">
      <alignment horizontal="left" vertical="top" wrapText="1"/>
    </xf>
    <xf numFmtId="0" fontId="7" fillId="2" borderId="1" xfId="1" applyFont="1" applyFill="1" applyBorder="1" applyAlignment="1">
      <alignment vertical="top" wrapText="1"/>
    </xf>
    <xf numFmtId="4" fontId="7" fillId="2" borderId="2" xfId="1" applyNumberFormat="1" applyFont="1" applyFill="1" applyBorder="1" applyAlignment="1">
      <alignment horizontal="center" vertical="top" wrapText="1"/>
    </xf>
    <xf numFmtId="4" fontId="7" fillId="2" borderId="5" xfId="1" applyNumberFormat="1" applyFont="1" applyFill="1" applyBorder="1" applyAlignment="1">
      <alignment horizontal="center" vertical="top" wrapText="1"/>
    </xf>
    <xf numFmtId="49" fontId="10" fillId="2" borderId="1" xfId="0" applyNumberFormat="1"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top" wrapText="1"/>
      <protection locked="0"/>
    </xf>
    <xf numFmtId="0" fontId="10" fillId="2" borderId="1" xfId="0" applyFont="1" applyFill="1" applyBorder="1" applyAlignment="1">
      <alignment horizontal="justify" vertical="top"/>
    </xf>
    <xf numFmtId="4" fontId="10" fillId="2" borderId="2" xfId="1" applyNumberFormat="1" applyFont="1" applyFill="1" applyBorder="1" applyAlignment="1">
      <alignment horizontal="center" vertical="top" wrapText="1"/>
    </xf>
    <xf numFmtId="0" fontId="10" fillId="2" borderId="2" xfId="0" applyFont="1" applyFill="1" applyBorder="1" applyAlignment="1">
      <alignment vertical="top" wrapText="1"/>
    </xf>
    <xf numFmtId="14" fontId="10" fillId="2" borderId="2" xfId="0" applyNumberFormat="1" applyFont="1" applyFill="1" applyBorder="1" applyAlignment="1">
      <alignment horizontal="center" vertical="top" wrapText="1"/>
    </xf>
    <xf numFmtId="0" fontId="13" fillId="2" borderId="5" xfId="0" applyFont="1" applyFill="1" applyBorder="1" applyAlignment="1">
      <alignment horizontal="center" vertical="top" wrapText="1"/>
    </xf>
    <xf numFmtId="0" fontId="10" fillId="2" borderId="2" xfId="0" applyFont="1" applyFill="1" applyBorder="1" applyAlignment="1">
      <alignment horizontal="left" vertical="top" wrapText="1"/>
    </xf>
    <xf numFmtId="2" fontId="7" fillId="2" borderId="1" xfId="0" applyNumberFormat="1" applyFont="1" applyFill="1" applyBorder="1" applyAlignment="1" applyProtection="1">
      <alignment horizontal="center" vertical="top" wrapText="1"/>
    </xf>
    <xf numFmtId="0" fontId="7" fillId="2" borderId="1" xfId="0" applyFont="1" applyFill="1" applyBorder="1" applyAlignment="1">
      <alignment horizontal="center" vertical="top" wrapText="1"/>
    </xf>
    <xf numFmtId="2" fontId="7" fillId="2" borderId="1" xfId="0" applyNumberFormat="1" applyFont="1" applyFill="1" applyBorder="1" applyAlignment="1" applyProtection="1">
      <alignment horizontal="center" vertical="top" wrapText="1"/>
      <protection locked="0"/>
    </xf>
    <xf numFmtId="2" fontId="7" fillId="2" borderId="1" xfId="0" applyNumberFormat="1" applyFont="1" applyFill="1" applyBorder="1" applyAlignment="1" applyProtection="1">
      <alignment horizontal="center" vertical="top" wrapText="1"/>
    </xf>
    <xf numFmtId="2" fontId="7" fillId="2" borderId="5" xfId="0" applyNumberFormat="1"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49" fontId="7" fillId="2" borderId="1" xfId="1" applyNumberFormat="1" applyFont="1" applyFill="1" applyBorder="1" applyAlignment="1">
      <alignment horizontal="left" vertical="top" wrapText="1"/>
    </xf>
    <xf numFmtId="0" fontId="9" fillId="2" borderId="4" xfId="0" applyFont="1" applyFill="1" applyBorder="1" applyAlignment="1">
      <alignment vertical="top" wrapText="1"/>
    </xf>
    <xf numFmtId="0" fontId="9" fillId="2" borderId="5" xfId="0" applyFont="1" applyFill="1" applyBorder="1" applyAlignment="1">
      <alignment vertical="top" wrapText="1"/>
    </xf>
    <xf numFmtId="14" fontId="7" fillId="2" borderId="1" xfId="1" applyNumberFormat="1" applyFont="1" applyFill="1" applyBorder="1" applyAlignment="1">
      <alignment horizontal="center" vertical="top" wrapText="1"/>
    </xf>
    <xf numFmtId="49" fontId="7" fillId="2" borderId="2"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49" fontId="7" fillId="2" borderId="5" xfId="0" applyNumberFormat="1" applyFont="1" applyFill="1" applyBorder="1" applyAlignment="1" applyProtection="1">
      <alignment horizontal="center" vertical="top" wrapText="1"/>
      <protection locked="0"/>
    </xf>
    <xf numFmtId="0" fontId="7" fillId="2" borderId="2" xfId="0" applyFont="1" applyFill="1" applyBorder="1" applyAlignment="1">
      <alignment horizontal="left" vertical="top"/>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2" xfId="1" applyFont="1" applyFill="1" applyBorder="1" applyAlignment="1">
      <alignment horizontal="lef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14" fontId="7" fillId="2" borderId="2" xfId="1" applyNumberFormat="1" applyFont="1" applyFill="1" applyBorder="1" applyAlignment="1">
      <alignment horizontal="center" vertical="top" wrapText="1"/>
    </xf>
    <xf numFmtId="14" fontId="7" fillId="2" borderId="4" xfId="1" applyNumberFormat="1" applyFont="1" applyFill="1" applyBorder="1" applyAlignment="1">
      <alignment horizontal="center" vertical="top" wrapText="1"/>
    </xf>
    <xf numFmtId="14" fontId="7" fillId="2" borderId="5" xfId="1" applyNumberFormat="1" applyFont="1" applyFill="1" applyBorder="1" applyAlignment="1">
      <alignment horizontal="center" vertical="top" wrapText="1"/>
    </xf>
    <xf numFmtId="49" fontId="7" fillId="2" borderId="1" xfId="0" applyNumberFormat="1" applyFont="1" applyFill="1" applyBorder="1" applyAlignment="1" applyProtection="1">
      <alignment horizontal="center" vertical="top" wrapText="1"/>
      <protection locked="0"/>
    </xf>
    <xf numFmtId="0" fontId="7" fillId="2" borderId="1" xfId="1"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10" fillId="2" borderId="2" xfId="1" applyFont="1" applyFill="1" applyBorder="1" applyAlignment="1">
      <alignment horizontal="center" vertical="top" wrapText="1"/>
    </xf>
    <xf numFmtId="0" fontId="10" fillId="2" borderId="5" xfId="1" applyFont="1" applyFill="1" applyBorder="1" applyAlignment="1">
      <alignment horizontal="center" vertical="top" wrapText="1"/>
    </xf>
    <xf numFmtId="2" fontId="7" fillId="2" borderId="2" xfId="1" applyNumberFormat="1" applyFont="1" applyFill="1" applyBorder="1" applyAlignment="1">
      <alignment horizontal="center" vertical="top" wrapText="1"/>
    </xf>
    <xf numFmtId="2" fontId="7" fillId="2" borderId="4" xfId="1" applyNumberFormat="1" applyFont="1" applyFill="1" applyBorder="1" applyAlignment="1">
      <alignment horizontal="center" vertical="top" wrapText="1"/>
    </xf>
    <xf numFmtId="2" fontId="7" fillId="2" borderId="5" xfId="1" applyNumberFormat="1" applyFont="1" applyFill="1" applyBorder="1" applyAlignment="1">
      <alignment horizontal="center" vertical="top" wrapText="1"/>
    </xf>
    <xf numFmtId="2" fontId="7" fillId="2" borderId="1" xfId="1"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2" fontId="7" fillId="2" borderId="1" xfId="0" applyNumberFormat="1" applyFont="1" applyFill="1" applyBorder="1" applyAlignment="1" applyProtection="1">
      <alignment horizontal="center" vertical="center" wrapText="1"/>
    </xf>
    <xf numFmtId="2" fontId="7" fillId="2" borderId="1" xfId="0" applyNumberFormat="1" applyFont="1" applyFill="1" applyBorder="1" applyAlignment="1" applyProtection="1">
      <alignment horizontal="center" vertical="top" wrapText="1"/>
      <protection locked="0"/>
    </xf>
    <xf numFmtId="0" fontId="9" fillId="2" borderId="1" xfId="0" applyFont="1" applyFill="1" applyBorder="1" applyAlignment="1">
      <alignment horizontal="center" vertical="top" wrapText="1"/>
    </xf>
    <xf numFmtId="0" fontId="7" fillId="2" borderId="1" xfId="1" applyFont="1" applyFill="1" applyBorder="1" applyAlignment="1">
      <alignment horizontal="center" vertical="top" wrapText="1"/>
    </xf>
    <xf numFmtId="0" fontId="7" fillId="2" borderId="1" xfId="0" applyFont="1" applyFill="1" applyBorder="1" applyAlignment="1">
      <alignment horizontal="center" vertical="top"/>
    </xf>
    <xf numFmtId="0" fontId="7" fillId="2" borderId="1" xfId="0" applyFont="1" applyFill="1" applyBorder="1" applyAlignment="1" applyProtection="1">
      <alignment horizontal="center" vertical="center" wrapText="1"/>
      <protection locked="0"/>
    </xf>
    <xf numFmtId="2" fontId="7" fillId="2" borderId="1" xfId="0" applyNumberFormat="1" applyFont="1" applyFill="1" applyBorder="1" applyAlignment="1" applyProtection="1">
      <alignment horizontal="center" vertical="top" wrapText="1"/>
    </xf>
    <xf numFmtId="0" fontId="3" fillId="2" borderId="0" xfId="0" applyFont="1" applyFill="1" applyBorder="1" applyAlignment="1" applyProtection="1">
      <alignment horizontal="right" vertical="top" wrapText="1"/>
      <protection locked="0"/>
    </xf>
    <xf numFmtId="2" fontId="7" fillId="2" borderId="1" xfId="0" applyNumberFormat="1" applyFont="1" applyFill="1" applyBorder="1" applyAlignment="1" applyProtection="1">
      <alignment horizontal="center" vertical="center" wrapText="1"/>
      <protection locked="0"/>
    </xf>
    <xf numFmtId="0" fontId="7" fillId="2" borderId="2" xfId="0" applyFont="1" applyFill="1" applyBorder="1" applyAlignment="1">
      <alignment horizontal="justify" vertical="top"/>
    </xf>
    <xf numFmtId="0" fontId="5" fillId="2" borderId="5" xfId="0" applyFont="1" applyFill="1" applyBorder="1" applyAlignment="1">
      <alignment horizontal="justify"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9" fillId="2" borderId="5" xfId="0" applyFont="1" applyFill="1" applyBorder="1" applyAlignment="1">
      <alignment horizontal="center" vertical="top" wrapText="1"/>
    </xf>
    <xf numFmtId="49" fontId="10" fillId="2" borderId="1" xfId="0" applyNumberFormat="1" applyFont="1" applyFill="1" applyBorder="1" applyAlignment="1" applyProtection="1">
      <alignment horizontal="center" vertical="top" wrapText="1"/>
      <protection locked="0"/>
    </xf>
    <xf numFmtId="0" fontId="11" fillId="2" borderId="1" xfId="0" applyFont="1" applyFill="1" applyBorder="1" applyAlignment="1">
      <alignment horizontal="center" vertical="top" wrapText="1"/>
    </xf>
    <xf numFmtId="49" fontId="10" fillId="2" borderId="2" xfId="0" applyNumberFormat="1" applyFont="1" applyFill="1" applyBorder="1" applyAlignment="1">
      <alignment horizontal="center" vertical="top" wrapText="1"/>
    </xf>
    <xf numFmtId="49" fontId="13" fillId="2" borderId="5" xfId="0" applyNumberFormat="1" applyFont="1" applyFill="1" applyBorder="1" applyAlignment="1">
      <alignment horizontal="center" vertical="top" wrapText="1"/>
    </xf>
    <xf numFmtId="0" fontId="10"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14" fontId="10" fillId="2" borderId="2" xfId="0" applyNumberFormat="1" applyFont="1" applyFill="1" applyBorder="1" applyAlignment="1">
      <alignment horizontal="center" vertical="top" wrapText="1"/>
    </xf>
    <xf numFmtId="0" fontId="13" fillId="2" borderId="5" xfId="0" applyFont="1" applyFill="1" applyBorder="1" applyAlignment="1">
      <alignment horizontal="center" vertical="top" wrapText="1"/>
    </xf>
    <xf numFmtId="0" fontId="6" fillId="2" borderId="1" xfId="0" applyFont="1" applyFill="1" applyBorder="1" applyAlignment="1">
      <alignment horizontal="left" vertical="top" wrapText="1"/>
    </xf>
    <xf numFmtId="0" fontId="10" fillId="2" borderId="2" xfId="0" applyFont="1" applyFill="1" applyBorder="1" applyAlignment="1">
      <alignment horizontal="justify" vertical="top"/>
    </xf>
    <xf numFmtId="0" fontId="12" fillId="2" borderId="4" xfId="0" applyFont="1" applyFill="1" applyBorder="1" applyAlignment="1">
      <alignment vertical="top"/>
    </xf>
    <xf numFmtId="0" fontId="12" fillId="2" borderId="5" xfId="0" applyFont="1" applyFill="1" applyBorder="1" applyAlignment="1">
      <alignment vertical="top"/>
    </xf>
    <xf numFmtId="4" fontId="10" fillId="2" borderId="2" xfId="1" applyNumberFormat="1" applyFont="1" applyFill="1" applyBorder="1" applyAlignment="1">
      <alignment horizontal="center" vertical="top" wrapText="1"/>
    </xf>
    <xf numFmtId="0" fontId="12" fillId="2" borderId="4" xfId="0" applyFont="1" applyFill="1" applyBorder="1" applyAlignment="1">
      <alignment horizontal="center" vertical="top" wrapText="1"/>
    </xf>
    <xf numFmtId="0" fontId="12" fillId="2" borderId="5" xfId="0" applyFont="1" applyFill="1" applyBorder="1" applyAlignment="1">
      <alignment horizontal="center" vertical="top" wrapText="1"/>
    </xf>
    <xf numFmtId="0" fontId="10" fillId="2" borderId="2" xfId="1" applyFont="1" applyFill="1" applyBorder="1" applyAlignment="1">
      <alignment vertical="top" wrapText="1"/>
    </xf>
    <xf numFmtId="0" fontId="12" fillId="2" borderId="4" xfId="0" applyFont="1" applyFill="1" applyBorder="1" applyAlignment="1">
      <alignment vertical="top" wrapText="1"/>
    </xf>
    <xf numFmtId="0" fontId="12" fillId="2" borderId="5" xfId="0" applyFont="1" applyFill="1" applyBorder="1" applyAlignment="1">
      <alignment vertical="top" wrapText="1"/>
    </xf>
    <xf numFmtId="0" fontId="10" fillId="2" borderId="2" xfId="0" applyFont="1" applyFill="1" applyBorder="1" applyAlignment="1">
      <alignment vertical="top" wrapText="1"/>
    </xf>
    <xf numFmtId="4" fontId="7" fillId="2" borderId="2" xfId="1" applyNumberFormat="1" applyFont="1" applyFill="1" applyBorder="1" applyAlignment="1">
      <alignment horizontal="center" vertical="top" wrapText="1"/>
    </xf>
    <xf numFmtId="4" fontId="7" fillId="2" borderId="5" xfId="1" applyNumberFormat="1" applyFont="1" applyFill="1" applyBorder="1" applyAlignment="1">
      <alignment horizontal="center" vertical="top" wrapText="1"/>
    </xf>
    <xf numFmtId="0" fontId="7" fillId="2" borderId="1" xfId="0" applyFont="1" applyFill="1" applyBorder="1" applyAlignment="1" applyProtection="1">
      <alignment horizontal="center" vertical="top" wrapText="1"/>
      <protection locked="0"/>
    </xf>
    <xf numFmtId="0" fontId="7" fillId="2" borderId="1" xfId="0" applyFont="1" applyFill="1" applyBorder="1" applyAlignment="1" applyProtection="1">
      <alignment horizontal="left" vertical="top" wrapText="1"/>
      <protection locked="0"/>
    </xf>
    <xf numFmtId="14" fontId="10" fillId="2" borderId="1" xfId="1" applyNumberFormat="1" applyFont="1" applyFill="1" applyBorder="1" applyAlignment="1">
      <alignment horizontal="center" vertical="top" wrapText="1"/>
    </xf>
    <xf numFmtId="0" fontId="10" fillId="2" borderId="2"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5" xfId="1" applyFont="1" applyFill="1" applyBorder="1" applyAlignment="1">
      <alignment horizontal="left" vertical="top" wrapText="1"/>
    </xf>
    <xf numFmtId="0" fontId="7" fillId="2" borderId="2" xfId="1" applyFont="1" applyFill="1" applyBorder="1" applyAlignment="1">
      <alignment vertical="top" wrapText="1"/>
    </xf>
    <xf numFmtId="0" fontId="7" fillId="2" borderId="4" xfId="1" applyFont="1" applyFill="1" applyBorder="1" applyAlignment="1">
      <alignment vertical="top" wrapText="1"/>
    </xf>
    <xf numFmtId="0" fontId="7" fillId="2" borderId="5" xfId="1" applyFont="1" applyFill="1" applyBorder="1" applyAlignment="1">
      <alignment vertical="top" wrapText="1"/>
    </xf>
    <xf numFmtId="0" fontId="10" fillId="2" borderId="1" xfId="0" applyFont="1" applyFill="1" applyBorder="1" applyAlignment="1">
      <alignment horizontal="justify" vertical="top"/>
    </xf>
    <xf numFmtId="0" fontId="11" fillId="2" borderId="1" xfId="0" applyFont="1" applyFill="1" applyBorder="1" applyAlignment="1">
      <alignment horizontal="justify" vertical="top"/>
    </xf>
    <xf numFmtId="49" fontId="10" fillId="2" borderId="2" xfId="1" applyNumberFormat="1" applyFont="1" applyFill="1" applyBorder="1" applyAlignment="1">
      <alignment horizontal="left" vertical="top" wrapText="1"/>
    </xf>
    <xf numFmtId="49" fontId="10" fillId="2" borderId="5" xfId="1" applyNumberFormat="1"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4" xfId="0" applyFont="1" applyFill="1" applyBorder="1" applyAlignment="1">
      <alignment horizontal="center" vertical="top" wrapText="1"/>
    </xf>
    <xf numFmtId="2" fontId="7" fillId="2" borderId="1" xfId="0" applyNumberFormat="1" applyFont="1" applyFill="1" applyBorder="1" applyAlignment="1" applyProtection="1">
      <alignment horizontal="left" vertical="top" wrapText="1"/>
    </xf>
    <xf numFmtId="0" fontId="7" fillId="2" borderId="2"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5" fillId="2" borderId="5" xfId="0" applyFont="1" applyFill="1" applyBorder="1" applyAlignment="1">
      <alignment horizontal="left" vertical="top" wrapText="1"/>
    </xf>
    <xf numFmtId="0" fontId="7" fillId="2" borderId="1" xfId="1" applyFont="1" applyFill="1" applyBorder="1" applyAlignment="1">
      <alignment vertical="top" wrapText="1"/>
    </xf>
    <xf numFmtId="0" fontId="5" fillId="2" borderId="1" xfId="0" applyFont="1" applyFill="1" applyBorder="1" applyAlignment="1">
      <alignment vertical="top" wrapText="1"/>
    </xf>
    <xf numFmtId="2" fontId="7" fillId="2" borderId="2" xfId="0" applyNumberFormat="1" applyFont="1" applyFill="1" applyBorder="1" applyAlignment="1">
      <alignment horizontal="center" vertical="top" wrapText="1"/>
    </xf>
    <xf numFmtId="2" fontId="7" fillId="2" borderId="5" xfId="0" applyNumberFormat="1" applyFont="1" applyFill="1" applyBorder="1" applyAlignment="1">
      <alignment horizontal="center" vertical="top" wrapText="1"/>
    </xf>
    <xf numFmtId="2" fontId="7" fillId="2" borderId="2" xfId="0" applyNumberFormat="1" applyFont="1" applyFill="1" applyBorder="1" applyAlignment="1" applyProtection="1">
      <alignment horizontal="center" vertical="center" wrapText="1"/>
    </xf>
    <xf numFmtId="2" fontId="7" fillId="2" borderId="4" xfId="0" applyNumberFormat="1" applyFont="1" applyFill="1" applyBorder="1" applyAlignment="1" applyProtection="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2" borderId="2"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2" fontId="7" fillId="2" borderId="5" xfId="0" applyNumberFormat="1" applyFont="1" applyFill="1" applyBorder="1" applyAlignment="1" applyProtection="1">
      <alignment horizontal="center" vertical="center" wrapText="1"/>
    </xf>
    <xf numFmtId="2" fontId="7" fillId="2" borderId="1" xfId="1" applyNumberFormat="1" applyFont="1" applyFill="1" applyBorder="1" applyAlignment="1">
      <alignment horizontal="left" vertical="top" wrapText="1"/>
    </xf>
    <xf numFmtId="0" fontId="5" fillId="2" borderId="4" xfId="0" applyFont="1" applyFill="1" applyBorder="1" applyAlignment="1">
      <alignment horizontal="left" vertical="top"/>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9" fillId="2" borderId="2" xfId="0" applyFont="1" applyFill="1" applyBorder="1" applyAlignment="1">
      <alignment horizontal="center" vertical="top" wrapText="1"/>
    </xf>
    <xf numFmtId="0" fontId="4" fillId="2" borderId="0" xfId="0" applyFont="1" applyFill="1" applyBorder="1" applyAlignment="1" applyProtection="1">
      <alignment horizontal="center" vertical="top" wrapText="1"/>
      <protection locked="0"/>
    </xf>
    <xf numFmtId="0" fontId="7" fillId="2" borderId="2"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5" fillId="2" borderId="5"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7"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top" wrapText="1"/>
      <protection locked="0"/>
    </xf>
    <xf numFmtId="0" fontId="10" fillId="2" borderId="1" xfId="1" applyFont="1" applyFill="1" applyBorder="1" applyAlignment="1">
      <alignment horizontal="left" vertical="top" wrapText="1"/>
    </xf>
    <xf numFmtId="0" fontId="11" fillId="2" borderId="1" xfId="0" applyFont="1" applyFill="1" applyBorder="1" applyAlignment="1">
      <alignment horizontal="left" vertical="top" wrapText="1"/>
    </xf>
    <xf numFmtId="0" fontId="3" fillId="2" borderId="0" xfId="0" applyFont="1" applyFill="1" applyBorder="1" applyAlignment="1" applyProtection="1">
      <alignment horizontal="left" vertical="center" wrapText="1"/>
      <protection locked="0"/>
    </xf>
    <xf numFmtId="14" fontId="7" fillId="2" borderId="2" xfId="0" applyNumberFormat="1" applyFont="1" applyFill="1" applyBorder="1" applyAlignment="1">
      <alignment horizontal="center" vertical="top" wrapText="1"/>
    </xf>
    <xf numFmtId="14" fontId="7" fillId="2" borderId="4" xfId="0" applyNumberFormat="1" applyFont="1" applyFill="1" applyBorder="1" applyAlignment="1">
      <alignment horizontal="center" vertical="top" wrapText="1"/>
    </xf>
    <xf numFmtId="14" fontId="7" fillId="2" borderId="5" xfId="0" applyNumberFormat="1" applyFont="1" applyFill="1" applyBorder="1" applyAlignment="1">
      <alignment horizontal="center" vertical="top" wrapText="1"/>
    </xf>
    <xf numFmtId="2" fontId="7" fillId="2" borderId="2" xfId="0" applyNumberFormat="1" applyFont="1" applyFill="1" applyBorder="1" applyAlignment="1" applyProtection="1">
      <alignment horizontal="left" vertical="top" wrapText="1"/>
      <protection locked="0"/>
    </xf>
    <xf numFmtId="2" fontId="7" fillId="2" borderId="4" xfId="0" applyNumberFormat="1" applyFont="1" applyFill="1" applyBorder="1" applyAlignment="1" applyProtection="1">
      <alignment horizontal="left" vertical="top" wrapText="1"/>
      <protection locked="0"/>
    </xf>
    <xf numFmtId="2" fontId="7" fillId="2" borderId="5" xfId="0" applyNumberFormat="1"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14" fontId="7" fillId="2" borderId="2" xfId="0" applyNumberFormat="1" applyFont="1" applyFill="1" applyBorder="1" applyAlignment="1" applyProtection="1">
      <alignment horizontal="center" vertical="top" wrapText="1"/>
      <protection locked="0"/>
    </xf>
    <xf numFmtId="14" fontId="7" fillId="2" borderId="4" xfId="0" applyNumberFormat="1" applyFont="1" applyFill="1" applyBorder="1" applyAlignment="1" applyProtection="1">
      <alignment horizontal="center" vertical="top" wrapText="1"/>
      <protection locked="0"/>
    </xf>
    <xf numFmtId="14" fontId="7" fillId="2" borderId="5" xfId="0" applyNumberFormat="1" applyFont="1" applyFill="1" applyBorder="1" applyAlignment="1" applyProtection="1">
      <alignment horizontal="center" vertical="top" wrapText="1"/>
      <protection locked="0"/>
    </xf>
    <xf numFmtId="0" fontId="3" fillId="2" borderId="0" xfId="0" applyFont="1" applyFill="1" applyBorder="1" applyAlignment="1" applyProtection="1">
      <alignment horizontal="left" vertical="top" wrapText="1"/>
      <protection locked="0"/>
    </xf>
    <xf numFmtId="2" fontId="7" fillId="2" borderId="2" xfId="1" applyNumberFormat="1" applyFont="1" applyFill="1" applyBorder="1" applyAlignment="1">
      <alignment horizontal="left" vertical="top" wrapText="1"/>
    </xf>
    <xf numFmtId="2" fontId="7" fillId="2" borderId="4" xfId="1" applyNumberFormat="1" applyFont="1" applyFill="1" applyBorder="1" applyAlignment="1">
      <alignment horizontal="left" vertical="top" wrapText="1"/>
    </xf>
    <xf numFmtId="2" fontId="7" fillId="2" borderId="5" xfId="1" applyNumberFormat="1" applyFont="1" applyFill="1" applyBorder="1" applyAlignment="1">
      <alignment horizontal="left" vertical="top" wrapText="1"/>
    </xf>
    <xf numFmtId="0" fontId="7" fillId="2" borderId="2" xfId="0" applyFont="1" applyFill="1" applyBorder="1" applyAlignment="1">
      <alignment vertical="top" wrapText="1"/>
    </xf>
    <xf numFmtId="0" fontId="7" fillId="2" borderId="4" xfId="0" applyFont="1" applyFill="1" applyBorder="1" applyAlignment="1">
      <alignment vertical="top" wrapText="1"/>
    </xf>
    <xf numFmtId="0" fontId="7" fillId="2" borderId="5" xfId="0" applyFont="1" applyFill="1" applyBorder="1" applyAlignment="1">
      <alignment vertical="top" wrapText="1"/>
    </xf>
    <xf numFmtId="0" fontId="5" fillId="2" borderId="2" xfId="0" applyFont="1" applyFill="1" applyBorder="1" applyAlignment="1"/>
    <xf numFmtId="0" fontId="5" fillId="2" borderId="4" xfId="0" applyFont="1" applyFill="1" applyBorder="1" applyAlignment="1"/>
    <xf numFmtId="0" fontId="5" fillId="2" borderId="5" xfId="0" applyFont="1" applyFill="1" applyBorder="1" applyAlignment="1"/>
    <xf numFmtId="0" fontId="7" fillId="2" borderId="4"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49" fontId="7" fillId="2" borderId="2" xfId="0" applyNumberFormat="1"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top" wrapText="1"/>
      <protection locked="0"/>
    </xf>
    <xf numFmtId="0" fontId="0" fillId="2" borderId="4" xfId="0" applyFill="1" applyBorder="1"/>
    <xf numFmtId="0" fontId="0" fillId="2" borderId="5" xfId="0" applyFill="1" applyBorder="1"/>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415637</xdr:rowOff>
    </xdr:from>
    <xdr:to>
      <xdr:col>15</xdr:col>
      <xdr:colOff>299864</xdr:colOff>
      <xdr:row>3</xdr:row>
      <xdr:rowOff>534998</xdr:rowOff>
    </xdr:to>
    <xdr:sp macro="" textlink="">
      <xdr:nvSpPr>
        <xdr:cNvPr id="5" name="TextBox 4"/>
        <xdr:cNvSpPr txBox="1"/>
      </xdr:nvSpPr>
      <xdr:spPr>
        <a:xfrm flipH="1">
          <a:off x="23829818" y="2757055"/>
          <a:ext cx="858982" cy="110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497"/>
  <sheetViews>
    <sheetView tabSelected="1" view="pageBreakPreview" zoomScale="50" zoomScaleNormal="75" zoomScaleSheetLayoutView="50" workbookViewId="0">
      <selection activeCell="N433" sqref="N433"/>
    </sheetView>
  </sheetViews>
  <sheetFormatPr defaultColWidth="9" defaultRowHeight="17.399999999999999" outlineLevelRow="1" x14ac:dyDescent="0.35"/>
  <cols>
    <col min="1" max="1" width="15.6640625" style="6" customWidth="1"/>
    <col min="2" max="2" width="81.6640625" style="6" customWidth="1"/>
    <col min="3" max="3" width="50" style="6" customWidth="1"/>
    <col min="4" max="4" width="19.88671875" style="6" customWidth="1"/>
    <col min="5" max="7" width="20.6640625" style="60" customWidth="1"/>
    <col min="8" max="8" width="33.6640625" style="6" customWidth="1"/>
    <col min="9" max="9" width="24.88671875" style="6" customWidth="1"/>
    <col min="10" max="10" width="22.88671875" style="6" hidden="1" customWidth="1"/>
    <col min="11" max="11" width="21.33203125" style="6" hidden="1" customWidth="1"/>
    <col min="12" max="12" width="26.33203125" style="6" hidden="1" customWidth="1"/>
    <col min="13" max="13" width="52.6640625" style="6" hidden="1" customWidth="1"/>
    <col min="14" max="15" width="26" style="6" customWidth="1"/>
    <col min="16" max="16" width="101.6640625" style="61" customWidth="1"/>
    <col min="17" max="17" width="17.33203125" style="61" customWidth="1"/>
    <col min="18" max="18" width="22.109375" style="6" customWidth="1"/>
    <col min="19" max="19" width="15.88671875" style="6" bestFit="1" customWidth="1"/>
    <col min="20" max="16384" width="9" style="6"/>
  </cols>
  <sheetData>
    <row r="1" spans="1:261" ht="87" customHeight="1" x14ac:dyDescent="0.35">
      <c r="A1" s="3"/>
      <c r="B1" s="3"/>
      <c r="C1" s="3"/>
      <c r="D1" s="3"/>
      <c r="E1" s="4"/>
      <c r="F1" s="4"/>
      <c r="G1" s="4"/>
      <c r="H1" s="3"/>
      <c r="I1" s="5"/>
      <c r="J1" s="5"/>
      <c r="K1" s="5"/>
      <c r="L1" s="5"/>
      <c r="M1" s="5"/>
      <c r="N1" s="5"/>
      <c r="O1" s="5"/>
      <c r="P1" s="143" t="s">
        <v>495</v>
      </c>
      <c r="Q1" s="143"/>
    </row>
    <row r="2" spans="1:261" s="8" customFormat="1" ht="65.25" customHeight="1" x14ac:dyDescent="0.4">
      <c r="A2" s="208" t="s">
        <v>496</v>
      </c>
      <c r="B2" s="208"/>
      <c r="C2" s="208"/>
      <c r="D2" s="208"/>
      <c r="E2" s="208"/>
      <c r="F2" s="208"/>
      <c r="G2" s="208"/>
      <c r="H2" s="208"/>
      <c r="I2" s="208"/>
      <c r="J2" s="208"/>
      <c r="K2" s="208"/>
      <c r="L2" s="208"/>
      <c r="M2" s="208"/>
      <c r="N2" s="208"/>
      <c r="O2" s="208"/>
      <c r="P2" s="208"/>
      <c r="Q2" s="88"/>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row>
    <row r="3" spans="1:261" s="8" customFormat="1" ht="33" customHeight="1" x14ac:dyDescent="0.4">
      <c r="A3" s="141" t="s">
        <v>0</v>
      </c>
      <c r="B3" s="141" t="s">
        <v>1</v>
      </c>
      <c r="C3" s="141" t="s">
        <v>2</v>
      </c>
      <c r="D3" s="141" t="s">
        <v>488</v>
      </c>
      <c r="E3" s="141"/>
      <c r="F3" s="213" t="s">
        <v>489</v>
      </c>
      <c r="G3" s="214"/>
      <c r="H3" s="141" t="s">
        <v>94</v>
      </c>
      <c r="I3" s="141" t="s">
        <v>490</v>
      </c>
      <c r="J3" s="89"/>
      <c r="K3" s="89"/>
      <c r="L3" s="89"/>
      <c r="M3" s="141" t="s">
        <v>170</v>
      </c>
      <c r="N3" s="215" t="s">
        <v>491</v>
      </c>
      <c r="O3" s="215" t="s">
        <v>492</v>
      </c>
      <c r="P3" s="141" t="s">
        <v>493</v>
      </c>
      <c r="Q3" s="141" t="s">
        <v>494</v>
      </c>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row>
    <row r="4" spans="1:261" s="8" customFormat="1" ht="85.5" customHeight="1" x14ac:dyDescent="0.4">
      <c r="A4" s="141"/>
      <c r="B4" s="141"/>
      <c r="C4" s="141"/>
      <c r="D4" s="89" t="s">
        <v>3</v>
      </c>
      <c r="E4" s="89" t="s">
        <v>4</v>
      </c>
      <c r="F4" s="89" t="s">
        <v>3</v>
      </c>
      <c r="G4" s="89" t="s">
        <v>4</v>
      </c>
      <c r="H4" s="141"/>
      <c r="I4" s="141"/>
      <c r="J4" s="89" t="s">
        <v>129</v>
      </c>
      <c r="K4" s="89" t="s">
        <v>263</v>
      </c>
      <c r="L4" s="89" t="s">
        <v>125</v>
      </c>
      <c r="M4" s="141"/>
      <c r="N4" s="216"/>
      <c r="O4" s="216"/>
      <c r="P4" s="141"/>
      <c r="Q4" s="141"/>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row>
    <row r="5" spans="1:261" s="8" customFormat="1" ht="27.6" customHeight="1" outlineLevel="1" x14ac:dyDescent="0.4">
      <c r="A5" s="209"/>
      <c r="B5" s="188" t="s">
        <v>5</v>
      </c>
      <c r="C5" s="188" t="s">
        <v>355</v>
      </c>
      <c r="D5" s="209"/>
      <c r="E5" s="209"/>
      <c r="F5" s="209"/>
      <c r="G5" s="209"/>
      <c r="H5" s="9" t="s">
        <v>6</v>
      </c>
      <c r="I5" s="103">
        <f>I6+I7+I8+I9+I10</f>
        <v>2942920.2858200003</v>
      </c>
      <c r="J5" s="103">
        <f t="shared" ref="J5:N5" si="0">J6+J7+J8+J9+J10</f>
        <v>160</v>
      </c>
      <c r="K5" s="103">
        <f t="shared" si="0"/>
        <v>23639.250000000004</v>
      </c>
      <c r="L5" s="103">
        <f t="shared" si="0"/>
        <v>668193.45582000003</v>
      </c>
      <c r="M5" s="103">
        <f t="shared" si="0"/>
        <v>2153561.7300000004</v>
      </c>
      <c r="N5" s="103">
        <f t="shared" si="0"/>
        <v>1604403.50034</v>
      </c>
      <c r="O5" s="103">
        <f>N5/I5*100</f>
        <v>54.517395801393818</v>
      </c>
      <c r="P5" s="187"/>
      <c r="Q5" s="142"/>
      <c r="R5" s="10">
        <v>1</v>
      </c>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row>
    <row r="6" spans="1:261" s="8" customFormat="1" ht="28.95" customHeight="1" outlineLevel="1" x14ac:dyDescent="0.4">
      <c r="A6" s="210"/>
      <c r="B6" s="189"/>
      <c r="C6" s="189"/>
      <c r="D6" s="210"/>
      <c r="E6" s="210"/>
      <c r="F6" s="210"/>
      <c r="G6" s="210"/>
      <c r="H6" s="9" t="s">
        <v>7</v>
      </c>
      <c r="I6" s="103">
        <f>I18</f>
        <v>0</v>
      </c>
      <c r="J6" s="103"/>
      <c r="K6" s="103"/>
      <c r="L6" s="103"/>
      <c r="M6" s="103">
        <f>M18</f>
        <v>0</v>
      </c>
      <c r="N6" s="103">
        <v>0</v>
      </c>
      <c r="O6" s="103">
        <v>0</v>
      </c>
      <c r="P6" s="187"/>
      <c r="Q6" s="142"/>
      <c r="R6" s="10">
        <v>1</v>
      </c>
      <c r="S6" s="10"/>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row>
    <row r="7" spans="1:261" s="8" customFormat="1" ht="21.15" customHeight="1" outlineLevel="1" x14ac:dyDescent="0.4">
      <c r="A7" s="210"/>
      <c r="B7" s="189"/>
      <c r="C7" s="189"/>
      <c r="D7" s="210"/>
      <c r="E7" s="210"/>
      <c r="F7" s="210"/>
      <c r="G7" s="210"/>
      <c r="H7" s="9" t="s">
        <v>8</v>
      </c>
      <c r="I7" s="103">
        <f>I13+I19+I416+I432</f>
        <v>1811784.1000000003</v>
      </c>
      <c r="J7" s="103">
        <f t="shared" ref="J7:M7" si="1">J13+J19+J416+J432</f>
        <v>152</v>
      </c>
      <c r="K7" s="103">
        <f t="shared" si="1"/>
        <v>23784.300000000003</v>
      </c>
      <c r="L7" s="103">
        <f t="shared" si="1"/>
        <v>672304.7</v>
      </c>
      <c r="M7" s="103">
        <f t="shared" si="1"/>
        <v>1021642.6000000002</v>
      </c>
      <c r="N7" s="103">
        <f>N12+N19+N416+N432</f>
        <v>1021059.6279999999</v>
      </c>
      <c r="O7" s="103">
        <f t="shared" ref="O7:O16" si="2">N7/I7*100</f>
        <v>56.356583988125287</v>
      </c>
      <c r="P7" s="187"/>
      <c r="Q7" s="142"/>
      <c r="R7" s="10">
        <v>1</v>
      </c>
      <c r="S7" s="10"/>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row>
    <row r="8" spans="1:261" s="8" customFormat="1" ht="21.15" customHeight="1" outlineLevel="1" x14ac:dyDescent="0.4">
      <c r="A8" s="210"/>
      <c r="B8" s="189"/>
      <c r="C8" s="189"/>
      <c r="D8" s="210"/>
      <c r="E8" s="210"/>
      <c r="F8" s="210"/>
      <c r="G8" s="210"/>
      <c r="H8" s="9" t="s">
        <v>9</v>
      </c>
      <c r="I8" s="103">
        <f>I20+I433</f>
        <v>4594.4769999999999</v>
      </c>
      <c r="J8" s="103">
        <f t="shared" ref="J8:M8" si="3">J20+J433</f>
        <v>8</v>
      </c>
      <c r="K8" s="103">
        <f t="shared" si="3"/>
        <v>-145.04999999999995</v>
      </c>
      <c r="L8" s="103">
        <f t="shared" si="3"/>
        <v>527.27699999999993</v>
      </c>
      <c r="M8" s="103">
        <f t="shared" si="3"/>
        <v>738.9</v>
      </c>
      <c r="N8" s="103">
        <f>N20+N433</f>
        <v>225.03234</v>
      </c>
      <c r="O8" s="103">
        <f t="shared" si="2"/>
        <v>4.8978880512406526</v>
      </c>
      <c r="P8" s="187"/>
      <c r="Q8" s="142"/>
      <c r="R8" s="10">
        <v>1</v>
      </c>
      <c r="S8" s="10"/>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row>
    <row r="9" spans="1:261" s="8" customFormat="1" ht="126.6" customHeight="1" outlineLevel="1" x14ac:dyDescent="0.4">
      <c r="A9" s="210"/>
      <c r="B9" s="189"/>
      <c r="C9" s="189"/>
      <c r="D9" s="210"/>
      <c r="E9" s="210"/>
      <c r="F9" s="210"/>
      <c r="G9" s="210"/>
      <c r="H9" s="11" t="s">
        <v>131</v>
      </c>
      <c r="I9" s="103">
        <f>I21</f>
        <v>3524.8</v>
      </c>
      <c r="J9" s="103">
        <f t="shared" ref="J9:N9" si="4">J21</f>
        <v>0</v>
      </c>
      <c r="K9" s="103">
        <f t="shared" si="4"/>
        <v>0</v>
      </c>
      <c r="L9" s="103">
        <f t="shared" si="4"/>
        <v>3524.8</v>
      </c>
      <c r="M9" s="103">
        <f t="shared" si="4"/>
        <v>0</v>
      </c>
      <c r="N9" s="103">
        <f t="shared" si="4"/>
        <v>3524.8</v>
      </c>
      <c r="O9" s="103">
        <f t="shared" si="2"/>
        <v>100</v>
      </c>
      <c r="P9" s="187"/>
      <c r="Q9" s="142"/>
      <c r="R9" s="10"/>
      <c r="S9" s="10"/>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row>
    <row r="10" spans="1:261" s="8" customFormat="1" ht="46.2" customHeight="1" outlineLevel="1" x14ac:dyDescent="0.4">
      <c r="A10" s="210"/>
      <c r="B10" s="189"/>
      <c r="C10" s="189"/>
      <c r="D10" s="210"/>
      <c r="E10" s="210"/>
      <c r="F10" s="210"/>
      <c r="G10" s="210"/>
      <c r="H10" s="9" t="s">
        <v>137</v>
      </c>
      <c r="I10" s="103">
        <f>I22+I417+I434</f>
        <v>1123016.90882</v>
      </c>
      <c r="J10" s="103">
        <f t="shared" ref="J10:N10" si="5">J22+J417+J434</f>
        <v>0</v>
      </c>
      <c r="K10" s="103">
        <f t="shared" si="5"/>
        <v>0</v>
      </c>
      <c r="L10" s="103">
        <f t="shared" si="5"/>
        <v>-8163.321179999999</v>
      </c>
      <c r="M10" s="103">
        <f t="shared" si="5"/>
        <v>1131180.23</v>
      </c>
      <c r="N10" s="103">
        <f t="shared" si="5"/>
        <v>579594.04</v>
      </c>
      <c r="O10" s="103">
        <f t="shared" si="2"/>
        <v>51.610446418745667</v>
      </c>
      <c r="P10" s="187"/>
      <c r="Q10" s="142"/>
      <c r="R10" s="10">
        <v>1</v>
      </c>
      <c r="S10" s="10"/>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row>
    <row r="11" spans="1:261" s="8" customFormat="1" ht="106.2" customHeight="1" outlineLevel="1" x14ac:dyDescent="0.4">
      <c r="A11" s="211"/>
      <c r="B11" s="190"/>
      <c r="C11" s="190"/>
      <c r="D11" s="211"/>
      <c r="E11" s="211"/>
      <c r="F11" s="217"/>
      <c r="G11" s="217"/>
      <c r="H11" s="9" t="s">
        <v>145</v>
      </c>
      <c r="I11" s="103">
        <v>520</v>
      </c>
      <c r="J11" s="103">
        <f t="shared" ref="J11:L11" si="6">N11</f>
        <v>0</v>
      </c>
      <c r="K11" s="103">
        <f t="shared" si="6"/>
        <v>0</v>
      </c>
      <c r="L11" s="103">
        <f t="shared" si="6"/>
        <v>0</v>
      </c>
      <c r="M11" s="103">
        <f>R11</f>
        <v>1</v>
      </c>
      <c r="N11" s="103">
        <v>0</v>
      </c>
      <c r="O11" s="103">
        <f t="shared" si="2"/>
        <v>0</v>
      </c>
      <c r="P11" s="91"/>
      <c r="Q11" s="91"/>
      <c r="R11" s="10">
        <v>1</v>
      </c>
      <c r="S11" s="10"/>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row>
    <row r="12" spans="1:261" s="8" customFormat="1" ht="116.4" customHeight="1" outlineLevel="1" x14ac:dyDescent="0.4">
      <c r="A12" s="125" t="s">
        <v>28</v>
      </c>
      <c r="B12" s="212" t="s">
        <v>95</v>
      </c>
      <c r="C12" s="212" t="s">
        <v>356</v>
      </c>
      <c r="D12" s="112">
        <v>44197</v>
      </c>
      <c r="E12" s="112">
        <v>44561</v>
      </c>
      <c r="F12" s="112">
        <v>44197</v>
      </c>
      <c r="G12" s="112"/>
      <c r="H12" s="63" t="s">
        <v>6</v>
      </c>
      <c r="I12" s="12">
        <f>I13</f>
        <v>73453.5</v>
      </c>
      <c r="J12" s="12">
        <f t="shared" ref="J12:N12" si="7">J13</f>
        <v>0</v>
      </c>
      <c r="K12" s="12">
        <f t="shared" si="7"/>
        <v>11487.2</v>
      </c>
      <c r="L12" s="12">
        <f t="shared" si="7"/>
        <v>0</v>
      </c>
      <c r="M12" s="12">
        <f t="shared" si="7"/>
        <v>61966.3</v>
      </c>
      <c r="N12" s="12">
        <f t="shared" si="7"/>
        <v>31451.19</v>
      </c>
      <c r="O12" s="103">
        <f t="shared" si="2"/>
        <v>42.817823521003085</v>
      </c>
      <c r="P12" s="144"/>
      <c r="Q12" s="144"/>
      <c r="R12" s="10">
        <v>1</v>
      </c>
      <c r="S12" s="10"/>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row>
    <row r="13" spans="1:261" s="8" customFormat="1" ht="66.45" customHeight="1" outlineLevel="1" x14ac:dyDescent="0.4">
      <c r="A13" s="125"/>
      <c r="B13" s="212"/>
      <c r="C13" s="127"/>
      <c r="D13" s="112">
        <v>43831</v>
      </c>
      <c r="E13" s="112">
        <v>44196</v>
      </c>
      <c r="F13" s="112">
        <v>43831</v>
      </c>
      <c r="G13" s="112"/>
      <c r="H13" s="9" t="s">
        <v>8</v>
      </c>
      <c r="I13" s="103">
        <f>I14+I15+I16</f>
        <v>73453.5</v>
      </c>
      <c r="J13" s="103">
        <f t="shared" ref="J13:M13" si="8">J14+J15+J16</f>
        <v>0</v>
      </c>
      <c r="K13" s="103">
        <f t="shared" si="8"/>
        <v>11487.2</v>
      </c>
      <c r="L13" s="103">
        <f t="shared" si="8"/>
        <v>0</v>
      </c>
      <c r="M13" s="103">
        <f t="shared" si="8"/>
        <v>61966.3</v>
      </c>
      <c r="N13" s="103">
        <f>N14+N15+N16</f>
        <v>31451.19</v>
      </c>
      <c r="O13" s="103">
        <f t="shared" si="2"/>
        <v>42.817823521003085</v>
      </c>
      <c r="P13" s="144"/>
      <c r="Q13" s="144"/>
      <c r="R13" s="10">
        <v>1</v>
      </c>
      <c r="S13" s="10"/>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row>
    <row r="14" spans="1:261" s="8" customFormat="1" ht="139.19999999999999" customHeight="1" outlineLevel="1" x14ac:dyDescent="0.4">
      <c r="A14" s="85" t="s">
        <v>40</v>
      </c>
      <c r="B14" s="63" t="s">
        <v>361</v>
      </c>
      <c r="C14" s="90" t="s">
        <v>356</v>
      </c>
      <c r="D14" s="65">
        <v>44197</v>
      </c>
      <c r="E14" s="65">
        <v>44561</v>
      </c>
      <c r="F14" s="65">
        <v>44197</v>
      </c>
      <c r="G14" s="65"/>
      <c r="H14" s="63" t="s">
        <v>8</v>
      </c>
      <c r="I14" s="103">
        <v>54772.3</v>
      </c>
      <c r="J14" s="103"/>
      <c r="K14" s="103">
        <v>11469.5</v>
      </c>
      <c r="L14" s="103"/>
      <c r="M14" s="103">
        <v>43314.8</v>
      </c>
      <c r="N14" s="103">
        <v>23579.85</v>
      </c>
      <c r="O14" s="103">
        <f t="shared" si="2"/>
        <v>43.050684378782698</v>
      </c>
      <c r="P14" s="91" t="s">
        <v>498</v>
      </c>
      <c r="Q14" s="91"/>
      <c r="R14" s="10">
        <v>1</v>
      </c>
      <c r="S14" s="10"/>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row>
    <row r="15" spans="1:261" s="8" customFormat="1" ht="247.95" customHeight="1" outlineLevel="1" x14ac:dyDescent="0.4">
      <c r="A15" s="85" t="s">
        <v>41</v>
      </c>
      <c r="B15" s="63" t="s">
        <v>19</v>
      </c>
      <c r="C15" s="90" t="s">
        <v>357</v>
      </c>
      <c r="D15" s="65">
        <v>44197</v>
      </c>
      <c r="E15" s="65">
        <v>44561</v>
      </c>
      <c r="F15" s="65">
        <v>44197</v>
      </c>
      <c r="G15" s="65"/>
      <c r="H15" s="63" t="s">
        <v>8</v>
      </c>
      <c r="I15" s="103">
        <f>M15+L15+K15+J15</f>
        <v>18651.5</v>
      </c>
      <c r="J15" s="103"/>
      <c r="K15" s="103"/>
      <c r="L15" s="103"/>
      <c r="M15" s="103">
        <v>18651.5</v>
      </c>
      <c r="N15" s="103">
        <v>7851.5</v>
      </c>
      <c r="O15" s="103">
        <f>N15/I15*100</f>
        <v>42.09580998847278</v>
      </c>
      <c r="P15" s="91" t="s">
        <v>124</v>
      </c>
      <c r="Q15" s="91"/>
      <c r="R15" s="10"/>
      <c r="S15" s="10"/>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row>
    <row r="16" spans="1:261" s="15" customFormat="1" ht="150" customHeight="1" outlineLevel="1" x14ac:dyDescent="0.4">
      <c r="A16" s="85" t="s">
        <v>42</v>
      </c>
      <c r="B16" s="63" t="s">
        <v>135</v>
      </c>
      <c r="C16" s="90" t="s">
        <v>362</v>
      </c>
      <c r="D16" s="65">
        <v>44197</v>
      </c>
      <c r="E16" s="65">
        <v>44561</v>
      </c>
      <c r="F16" s="65">
        <v>44197</v>
      </c>
      <c r="G16" s="65"/>
      <c r="H16" s="63" t="s">
        <v>8</v>
      </c>
      <c r="I16" s="103">
        <v>29.7</v>
      </c>
      <c r="J16" s="103"/>
      <c r="K16" s="103">
        <v>17.7</v>
      </c>
      <c r="L16" s="103"/>
      <c r="M16" s="103">
        <v>0</v>
      </c>
      <c r="N16" s="103">
        <v>19.84</v>
      </c>
      <c r="O16" s="103">
        <f t="shared" si="2"/>
        <v>66.80134680134681</v>
      </c>
      <c r="P16" s="91" t="s">
        <v>529</v>
      </c>
      <c r="Q16" s="91"/>
      <c r="R16" s="10">
        <v>1</v>
      </c>
      <c r="S16" s="13"/>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row>
    <row r="17" spans="1:261" s="8" customFormat="1" ht="20.25" customHeight="1" outlineLevel="1" x14ac:dyDescent="0.4">
      <c r="A17" s="171">
        <v>2</v>
      </c>
      <c r="B17" s="172" t="s">
        <v>22</v>
      </c>
      <c r="C17" s="172" t="s">
        <v>358</v>
      </c>
      <c r="D17" s="112"/>
      <c r="E17" s="112"/>
      <c r="F17" s="122"/>
      <c r="G17" s="122"/>
      <c r="H17" s="9" t="s">
        <v>6</v>
      </c>
      <c r="I17" s="103">
        <f>SUM(I18:I22)</f>
        <v>2387607.1058200002</v>
      </c>
      <c r="J17" s="103">
        <f t="shared" ref="J17:N17" si="9">SUM(J18:J22)</f>
        <v>160</v>
      </c>
      <c r="K17" s="103">
        <f t="shared" si="9"/>
        <v>12152.050000000003</v>
      </c>
      <c r="L17" s="103">
        <f t="shared" si="9"/>
        <v>426456.17582</v>
      </c>
      <c r="M17" s="103">
        <f t="shared" si="9"/>
        <v>1851473.0300000003</v>
      </c>
      <c r="N17" s="103">
        <f t="shared" si="9"/>
        <v>1349162.0733400001</v>
      </c>
      <c r="O17" s="103">
        <f>N17/I17*100</f>
        <v>56.506871254123013</v>
      </c>
      <c r="P17" s="195"/>
      <c r="Q17" s="136"/>
      <c r="R17" s="10">
        <v>1</v>
      </c>
      <c r="S17" s="10"/>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row>
    <row r="18" spans="1:261" s="8" customFormat="1" ht="20.25" customHeight="1" outlineLevel="1" x14ac:dyDescent="0.4">
      <c r="A18" s="171"/>
      <c r="B18" s="172"/>
      <c r="C18" s="172"/>
      <c r="D18" s="112"/>
      <c r="E18" s="112"/>
      <c r="F18" s="123"/>
      <c r="G18" s="123"/>
      <c r="H18" s="9" t="s">
        <v>7</v>
      </c>
      <c r="I18" s="103">
        <f>I57+I260</f>
        <v>0</v>
      </c>
      <c r="J18" s="103">
        <f t="shared" ref="J18:N18" si="10">J57+J260</f>
        <v>0</v>
      </c>
      <c r="K18" s="103">
        <f t="shared" si="10"/>
        <v>0</v>
      </c>
      <c r="L18" s="103">
        <f t="shared" si="10"/>
        <v>0</v>
      </c>
      <c r="M18" s="103">
        <f t="shared" si="10"/>
        <v>0</v>
      </c>
      <c r="N18" s="103">
        <f t="shared" si="10"/>
        <v>0</v>
      </c>
      <c r="O18" s="103">
        <v>0</v>
      </c>
      <c r="P18" s="196"/>
      <c r="Q18" s="136"/>
      <c r="R18" s="10">
        <v>1</v>
      </c>
      <c r="S18" s="10"/>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row>
    <row r="19" spans="1:261" s="8" customFormat="1" ht="26.4" customHeight="1" outlineLevel="1" x14ac:dyDescent="0.4">
      <c r="A19" s="171"/>
      <c r="B19" s="172"/>
      <c r="C19" s="172"/>
      <c r="D19" s="112"/>
      <c r="E19" s="112"/>
      <c r="F19" s="123"/>
      <c r="G19" s="123"/>
      <c r="H19" s="9" t="s">
        <v>8</v>
      </c>
      <c r="I19" s="103">
        <f>I23+I27+I34+I43+I52+I66+I261+I58</f>
        <v>1456734.6000000003</v>
      </c>
      <c r="J19" s="103">
        <f t="shared" ref="J19:N19" si="11">J23+J27+J34+J43+J52+J66+J261+J58</f>
        <v>152</v>
      </c>
      <c r="K19" s="103">
        <f t="shared" si="11"/>
        <v>12297.100000000002</v>
      </c>
      <c r="L19" s="103">
        <f t="shared" si="11"/>
        <v>430579.1</v>
      </c>
      <c r="M19" s="103">
        <f t="shared" si="11"/>
        <v>919805.90000000014</v>
      </c>
      <c r="N19" s="103">
        <f t="shared" si="11"/>
        <v>879736.34100000001</v>
      </c>
      <c r="O19" s="103">
        <f t="shared" ref="O19:O20" si="12">N19/I19*100</f>
        <v>60.390982750049304</v>
      </c>
      <c r="P19" s="196"/>
      <c r="Q19" s="136"/>
      <c r="R19" s="10">
        <v>1</v>
      </c>
      <c r="S19" s="10"/>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row>
    <row r="20" spans="1:261" s="8" customFormat="1" ht="21" outlineLevel="1" x14ac:dyDescent="0.4">
      <c r="A20" s="171"/>
      <c r="B20" s="172"/>
      <c r="C20" s="172"/>
      <c r="D20" s="112"/>
      <c r="E20" s="112"/>
      <c r="F20" s="123"/>
      <c r="G20" s="123"/>
      <c r="H20" s="9" t="s">
        <v>9</v>
      </c>
      <c r="I20" s="103">
        <f>I59+I67+I262</f>
        <v>4582.7969999999996</v>
      </c>
      <c r="J20" s="103">
        <f t="shared" ref="J20:M20" si="13">J59+J67+J262</f>
        <v>8</v>
      </c>
      <c r="K20" s="103">
        <f t="shared" si="13"/>
        <v>-145.04999999999995</v>
      </c>
      <c r="L20" s="103">
        <f t="shared" si="13"/>
        <v>515.59699999999998</v>
      </c>
      <c r="M20" s="103">
        <f t="shared" si="13"/>
        <v>738.9</v>
      </c>
      <c r="N20" s="103">
        <f>N67+N262</f>
        <v>225.03234</v>
      </c>
      <c r="O20" s="103">
        <f t="shared" si="12"/>
        <v>4.9103711117904636</v>
      </c>
      <c r="P20" s="196"/>
      <c r="Q20" s="136"/>
      <c r="R20" s="10">
        <v>1</v>
      </c>
      <c r="S20" s="10"/>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c r="IW20" s="7"/>
      <c r="IX20" s="7"/>
      <c r="IY20" s="7"/>
      <c r="IZ20" s="7"/>
      <c r="JA20" s="7"/>
    </row>
    <row r="21" spans="1:261" s="8" customFormat="1" ht="146.4" customHeight="1" outlineLevel="1" x14ac:dyDescent="0.4">
      <c r="A21" s="171"/>
      <c r="B21" s="172"/>
      <c r="C21" s="172"/>
      <c r="D21" s="112"/>
      <c r="E21" s="112"/>
      <c r="F21" s="123"/>
      <c r="G21" s="123"/>
      <c r="H21" s="11" t="s">
        <v>131</v>
      </c>
      <c r="I21" s="103">
        <f>I44</f>
        <v>3524.8</v>
      </c>
      <c r="J21" s="103">
        <f t="shared" ref="J21:M21" si="14">J44</f>
        <v>0</v>
      </c>
      <c r="K21" s="103">
        <f t="shared" si="14"/>
        <v>0</v>
      </c>
      <c r="L21" s="103">
        <f t="shared" si="14"/>
        <v>3524.8</v>
      </c>
      <c r="M21" s="103">
        <f t="shared" si="14"/>
        <v>0</v>
      </c>
      <c r="N21" s="103">
        <f>N44</f>
        <v>3524.8</v>
      </c>
      <c r="O21" s="103">
        <f>N21/I21*100</f>
        <v>100</v>
      </c>
      <c r="P21" s="197"/>
      <c r="Q21" s="136"/>
      <c r="R21" s="10"/>
      <c r="S21" s="10"/>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row>
    <row r="22" spans="1:261" s="8" customFormat="1" ht="54" customHeight="1" outlineLevel="1" x14ac:dyDescent="0.4">
      <c r="A22" s="171"/>
      <c r="B22" s="172"/>
      <c r="C22" s="172"/>
      <c r="D22" s="112"/>
      <c r="E22" s="112"/>
      <c r="F22" s="124"/>
      <c r="G22" s="124"/>
      <c r="H22" s="9" t="s">
        <v>107</v>
      </c>
      <c r="I22" s="103">
        <f>I45+I263</f>
        <v>922764.90882000001</v>
      </c>
      <c r="J22" s="103">
        <f t="shared" ref="J22:N22" si="15">J45+J263</f>
        <v>0</v>
      </c>
      <c r="K22" s="103">
        <f t="shared" si="15"/>
        <v>0</v>
      </c>
      <c r="L22" s="103">
        <f t="shared" si="15"/>
        <v>-8163.321179999999</v>
      </c>
      <c r="M22" s="103">
        <f t="shared" si="15"/>
        <v>930928.23</v>
      </c>
      <c r="N22" s="103">
        <f t="shared" si="15"/>
        <v>465675.9</v>
      </c>
      <c r="O22" s="103">
        <f>N22/I22*100</f>
        <v>50.465280544260217</v>
      </c>
      <c r="P22" s="198"/>
      <c r="Q22" s="136"/>
      <c r="R22" s="10">
        <v>1</v>
      </c>
      <c r="S22" s="10"/>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row>
    <row r="23" spans="1:261" s="8" customFormat="1" ht="86.7" customHeight="1" outlineLevel="1" x14ac:dyDescent="0.4">
      <c r="A23" s="85" t="s">
        <v>44</v>
      </c>
      <c r="B23" s="63" t="s">
        <v>45</v>
      </c>
      <c r="C23" s="70" t="s">
        <v>240</v>
      </c>
      <c r="D23" s="65">
        <v>44197</v>
      </c>
      <c r="E23" s="65">
        <v>44561</v>
      </c>
      <c r="F23" s="65">
        <v>44197</v>
      </c>
      <c r="G23" s="65"/>
      <c r="H23" s="92" t="s">
        <v>8</v>
      </c>
      <c r="I23" s="103">
        <f>I24</f>
        <v>72246.899999999994</v>
      </c>
      <c r="J23" s="103">
        <f t="shared" ref="J23:N23" si="16">J24</f>
        <v>0</v>
      </c>
      <c r="K23" s="103">
        <f t="shared" si="16"/>
        <v>2220</v>
      </c>
      <c r="L23" s="103">
        <f t="shared" si="16"/>
        <v>0</v>
      </c>
      <c r="M23" s="103">
        <f t="shared" si="16"/>
        <v>70026.899999999994</v>
      </c>
      <c r="N23" s="103">
        <f t="shared" si="16"/>
        <v>33506.54</v>
      </c>
      <c r="O23" s="103">
        <f>N23/I23*100</f>
        <v>46.377823823582744</v>
      </c>
      <c r="P23" s="91"/>
      <c r="Q23" s="91"/>
      <c r="R23" s="10">
        <v>1</v>
      </c>
      <c r="S23" s="10"/>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row>
    <row r="24" spans="1:261" s="8" customFormat="1" ht="73.95" customHeight="1" outlineLevel="1" x14ac:dyDescent="0.4">
      <c r="A24" s="85" t="s">
        <v>46</v>
      </c>
      <c r="B24" s="63" t="s">
        <v>136</v>
      </c>
      <c r="C24" s="70" t="s">
        <v>241</v>
      </c>
      <c r="D24" s="65">
        <v>44197</v>
      </c>
      <c r="E24" s="65">
        <v>44561</v>
      </c>
      <c r="F24" s="65">
        <v>44197</v>
      </c>
      <c r="G24" s="65"/>
      <c r="H24" s="92" t="s">
        <v>8</v>
      </c>
      <c r="I24" s="103">
        <f>K24+M24+J24</f>
        <v>72246.899999999994</v>
      </c>
      <c r="J24" s="103"/>
      <c r="K24" s="103">
        <v>2220</v>
      </c>
      <c r="L24" s="103"/>
      <c r="M24" s="103">
        <v>70026.899999999994</v>
      </c>
      <c r="N24" s="103">
        <v>33506.54</v>
      </c>
      <c r="O24" s="103">
        <f>N24/I24*100</f>
        <v>46.377823823582744</v>
      </c>
      <c r="P24" s="91" t="s">
        <v>118</v>
      </c>
      <c r="Q24" s="91"/>
      <c r="R24" s="10">
        <v>1</v>
      </c>
      <c r="S24" s="10"/>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row>
    <row r="25" spans="1:261" s="8" customFormat="1" ht="66.45" customHeight="1" outlineLevel="1" x14ac:dyDescent="0.4">
      <c r="A25" s="85" t="s">
        <v>47</v>
      </c>
      <c r="B25" s="63" t="s">
        <v>29</v>
      </c>
      <c r="C25" s="70" t="s">
        <v>240</v>
      </c>
      <c r="D25" s="65">
        <v>44197</v>
      </c>
      <c r="E25" s="65">
        <v>44561</v>
      </c>
      <c r="F25" s="65">
        <v>44197</v>
      </c>
      <c r="G25" s="65"/>
      <c r="H25" s="92" t="s">
        <v>10</v>
      </c>
      <c r="I25" s="103" t="s">
        <v>11</v>
      </c>
      <c r="J25" s="103" t="s">
        <v>11</v>
      </c>
      <c r="K25" s="103" t="s">
        <v>11</v>
      </c>
      <c r="L25" s="103" t="s">
        <v>11</v>
      </c>
      <c r="M25" s="103" t="s">
        <v>11</v>
      </c>
      <c r="N25" s="103" t="s">
        <v>11</v>
      </c>
      <c r="O25" s="103" t="s">
        <v>11</v>
      </c>
      <c r="P25" s="91" t="s">
        <v>23</v>
      </c>
      <c r="Q25" s="91"/>
      <c r="R25" s="10"/>
      <c r="S25" s="10"/>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row>
    <row r="26" spans="1:261" s="8" customFormat="1" ht="63.6" customHeight="1" outlineLevel="1" x14ac:dyDescent="0.4">
      <c r="A26" s="85" t="s">
        <v>48</v>
      </c>
      <c r="B26" s="63" t="s">
        <v>30</v>
      </c>
      <c r="C26" s="70" t="s">
        <v>242</v>
      </c>
      <c r="D26" s="65">
        <v>44197</v>
      </c>
      <c r="E26" s="65">
        <v>44561</v>
      </c>
      <c r="F26" s="65">
        <v>44197</v>
      </c>
      <c r="G26" s="65"/>
      <c r="H26" s="92" t="s">
        <v>10</v>
      </c>
      <c r="I26" s="103" t="s">
        <v>11</v>
      </c>
      <c r="J26" s="103" t="s">
        <v>11</v>
      </c>
      <c r="K26" s="103" t="s">
        <v>11</v>
      </c>
      <c r="L26" s="103" t="s">
        <v>11</v>
      </c>
      <c r="M26" s="103" t="s">
        <v>11</v>
      </c>
      <c r="N26" s="103" t="s">
        <v>11</v>
      </c>
      <c r="O26" s="103" t="s">
        <v>11</v>
      </c>
      <c r="P26" s="91" t="s">
        <v>12</v>
      </c>
      <c r="Q26" s="91"/>
      <c r="R26" s="10"/>
      <c r="S26" s="10"/>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row>
    <row r="27" spans="1:261" s="8" customFormat="1" ht="84" outlineLevel="1" x14ac:dyDescent="0.4">
      <c r="A27" s="85" t="s">
        <v>43</v>
      </c>
      <c r="B27" s="63" t="s">
        <v>96</v>
      </c>
      <c r="C27" s="70" t="s">
        <v>27</v>
      </c>
      <c r="D27" s="65">
        <v>44197</v>
      </c>
      <c r="E27" s="65">
        <v>44561</v>
      </c>
      <c r="F27" s="65">
        <v>44197</v>
      </c>
      <c r="G27" s="65"/>
      <c r="H27" s="92" t="s">
        <v>8</v>
      </c>
      <c r="I27" s="103">
        <f>I28</f>
        <v>29992.6</v>
      </c>
      <c r="J27" s="103">
        <f t="shared" ref="J27:N27" si="17">J28</f>
        <v>0</v>
      </c>
      <c r="K27" s="103">
        <f t="shared" si="17"/>
        <v>0</v>
      </c>
      <c r="L27" s="103">
        <f t="shared" si="17"/>
        <v>0</v>
      </c>
      <c r="M27" s="103">
        <f t="shared" si="17"/>
        <v>29023.4</v>
      </c>
      <c r="N27" s="103">
        <f t="shared" si="17"/>
        <v>13932.45</v>
      </c>
      <c r="O27" s="103">
        <f>N27/I27*100</f>
        <v>46.452958396404455</v>
      </c>
      <c r="P27" s="91"/>
      <c r="Q27" s="91"/>
      <c r="R27" s="10"/>
      <c r="S27" s="10"/>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row>
    <row r="28" spans="1:261" s="8" customFormat="1" ht="91.2" customHeight="1" outlineLevel="1" x14ac:dyDescent="0.4">
      <c r="A28" s="85" t="s">
        <v>50</v>
      </c>
      <c r="B28" s="63" t="s">
        <v>49</v>
      </c>
      <c r="C28" s="70" t="s">
        <v>27</v>
      </c>
      <c r="D28" s="65">
        <v>44197</v>
      </c>
      <c r="E28" s="65">
        <v>44561</v>
      </c>
      <c r="F28" s="65">
        <v>44197</v>
      </c>
      <c r="G28" s="65"/>
      <c r="H28" s="92" t="s">
        <v>8</v>
      </c>
      <c r="I28" s="103">
        <v>29992.6</v>
      </c>
      <c r="J28" s="103"/>
      <c r="K28" s="103"/>
      <c r="L28" s="103"/>
      <c r="M28" s="103">
        <v>29023.4</v>
      </c>
      <c r="N28" s="103">
        <v>13932.45</v>
      </c>
      <c r="O28" s="103">
        <f>N28/I28*100</f>
        <v>46.452958396404455</v>
      </c>
      <c r="P28" s="91" t="s">
        <v>24</v>
      </c>
      <c r="Q28" s="91"/>
      <c r="R28" s="10"/>
      <c r="S28" s="10"/>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row>
    <row r="29" spans="1:261" s="8" customFormat="1" ht="106.2" customHeight="1" outlineLevel="1" x14ac:dyDescent="0.4">
      <c r="A29" s="85" t="s">
        <v>51</v>
      </c>
      <c r="B29" s="63" t="s">
        <v>52</v>
      </c>
      <c r="C29" s="70" t="s">
        <v>27</v>
      </c>
      <c r="D29" s="65">
        <v>44197</v>
      </c>
      <c r="E29" s="65">
        <v>44561</v>
      </c>
      <c r="F29" s="65">
        <v>44197</v>
      </c>
      <c r="G29" s="65"/>
      <c r="H29" s="92" t="s">
        <v>10</v>
      </c>
      <c r="I29" s="103" t="s">
        <v>11</v>
      </c>
      <c r="J29" s="103" t="s">
        <v>11</v>
      </c>
      <c r="K29" s="103" t="s">
        <v>11</v>
      </c>
      <c r="L29" s="103" t="s">
        <v>11</v>
      </c>
      <c r="M29" s="103" t="s">
        <v>11</v>
      </c>
      <c r="N29" s="103" t="s">
        <v>11</v>
      </c>
      <c r="O29" s="103" t="s">
        <v>11</v>
      </c>
      <c r="P29" s="91" t="s">
        <v>524</v>
      </c>
      <c r="Q29" s="91"/>
      <c r="R29" s="10"/>
      <c r="S29" s="10"/>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row>
    <row r="30" spans="1:261" s="8" customFormat="1" ht="159" customHeight="1" outlineLevel="1" x14ac:dyDescent="0.4">
      <c r="A30" s="85" t="s">
        <v>53</v>
      </c>
      <c r="B30" s="63" t="s">
        <v>54</v>
      </c>
      <c r="C30" s="70" t="s">
        <v>27</v>
      </c>
      <c r="D30" s="65">
        <v>44197</v>
      </c>
      <c r="E30" s="65">
        <v>44561</v>
      </c>
      <c r="F30" s="65">
        <v>44197</v>
      </c>
      <c r="G30" s="65"/>
      <c r="H30" s="92" t="s">
        <v>10</v>
      </c>
      <c r="I30" s="103" t="s">
        <v>11</v>
      </c>
      <c r="J30" s="103" t="s">
        <v>11</v>
      </c>
      <c r="K30" s="103" t="s">
        <v>11</v>
      </c>
      <c r="L30" s="103" t="s">
        <v>11</v>
      </c>
      <c r="M30" s="103" t="s">
        <v>11</v>
      </c>
      <c r="N30" s="103" t="s">
        <v>11</v>
      </c>
      <c r="O30" s="103" t="s">
        <v>11</v>
      </c>
      <c r="P30" s="91" t="s">
        <v>525</v>
      </c>
      <c r="Q30" s="91"/>
      <c r="R30" s="10"/>
      <c r="S30" s="10"/>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row>
    <row r="31" spans="1:261" s="8" customFormat="1" ht="110.4" customHeight="1" outlineLevel="1" x14ac:dyDescent="0.4">
      <c r="A31" s="85" t="s">
        <v>55</v>
      </c>
      <c r="B31" s="63" t="s">
        <v>56</v>
      </c>
      <c r="C31" s="70" t="s">
        <v>27</v>
      </c>
      <c r="D31" s="65">
        <v>44197</v>
      </c>
      <c r="E31" s="65">
        <v>44561</v>
      </c>
      <c r="F31" s="65">
        <v>44197</v>
      </c>
      <c r="G31" s="65"/>
      <c r="H31" s="92" t="s">
        <v>10</v>
      </c>
      <c r="I31" s="103" t="s">
        <v>11</v>
      </c>
      <c r="J31" s="103" t="s">
        <v>11</v>
      </c>
      <c r="K31" s="103" t="s">
        <v>11</v>
      </c>
      <c r="L31" s="103" t="s">
        <v>11</v>
      </c>
      <c r="M31" s="103" t="s">
        <v>11</v>
      </c>
      <c r="N31" s="103" t="s">
        <v>11</v>
      </c>
      <c r="O31" s="103" t="s">
        <v>11</v>
      </c>
      <c r="P31" s="91" t="s">
        <v>526</v>
      </c>
      <c r="Q31" s="91"/>
      <c r="R31" s="10"/>
      <c r="S31" s="10"/>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row>
    <row r="32" spans="1:261" s="8" customFormat="1" ht="89.25" customHeight="1" outlineLevel="1" x14ac:dyDescent="0.4">
      <c r="A32" s="85" t="s">
        <v>57</v>
      </c>
      <c r="B32" s="63" t="s">
        <v>58</v>
      </c>
      <c r="C32" s="70" t="s">
        <v>27</v>
      </c>
      <c r="D32" s="65">
        <v>44197</v>
      </c>
      <c r="E32" s="65">
        <v>44561</v>
      </c>
      <c r="F32" s="65">
        <v>44197</v>
      </c>
      <c r="G32" s="65"/>
      <c r="H32" s="92" t="s">
        <v>10</v>
      </c>
      <c r="I32" s="103" t="s">
        <v>11</v>
      </c>
      <c r="J32" s="103" t="s">
        <v>11</v>
      </c>
      <c r="K32" s="103" t="s">
        <v>11</v>
      </c>
      <c r="L32" s="103" t="s">
        <v>11</v>
      </c>
      <c r="M32" s="103" t="s">
        <v>11</v>
      </c>
      <c r="N32" s="103" t="s">
        <v>11</v>
      </c>
      <c r="O32" s="103" t="s">
        <v>11</v>
      </c>
      <c r="P32" s="91" t="s">
        <v>243</v>
      </c>
      <c r="Q32" s="91"/>
      <c r="R32" s="10"/>
      <c r="S32" s="10"/>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row>
    <row r="33" spans="1:261" s="8" customFormat="1" ht="229.5" customHeight="1" outlineLevel="1" x14ac:dyDescent="0.4">
      <c r="A33" s="85" t="s">
        <v>117</v>
      </c>
      <c r="B33" s="63" t="s">
        <v>97</v>
      </c>
      <c r="C33" s="70" t="s">
        <v>27</v>
      </c>
      <c r="D33" s="65">
        <v>44197</v>
      </c>
      <c r="E33" s="65">
        <v>44561</v>
      </c>
      <c r="F33" s="65">
        <v>44197</v>
      </c>
      <c r="G33" s="65"/>
      <c r="H33" s="92" t="s">
        <v>10</v>
      </c>
      <c r="I33" s="103" t="s">
        <v>11</v>
      </c>
      <c r="J33" s="103" t="s">
        <v>11</v>
      </c>
      <c r="K33" s="103" t="s">
        <v>11</v>
      </c>
      <c r="L33" s="103" t="s">
        <v>11</v>
      </c>
      <c r="M33" s="103" t="s">
        <v>11</v>
      </c>
      <c r="N33" s="103" t="s">
        <v>11</v>
      </c>
      <c r="O33" s="103" t="s">
        <v>11</v>
      </c>
      <c r="P33" s="91" t="s">
        <v>527</v>
      </c>
      <c r="Q33" s="91"/>
      <c r="R33" s="10"/>
      <c r="S33" s="10"/>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row>
    <row r="34" spans="1:261" s="17" customFormat="1" ht="139.5" customHeight="1" outlineLevel="1" x14ac:dyDescent="0.4">
      <c r="A34" s="85" t="s">
        <v>14</v>
      </c>
      <c r="B34" s="92" t="s">
        <v>231</v>
      </c>
      <c r="C34" s="70" t="s">
        <v>360</v>
      </c>
      <c r="D34" s="65">
        <v>44197</v>
      </c>
      <c r="E34" s="65">
        <v>44561</v>
      </c>
      <c r="F34" s="65">
        <v>44197</v>
      </c>
      <c r="G34" s="65"/>
      <c r="H34" s="92" t="s">
        <v>8</v>
      </c>
      <c r="I34" s="1">
        <f>I38+I41</f>
        <v>1148507.4000000001</v>
      </c>
      <c r="J34" s="1">
        <f t="shared" ref="J34:N34" si="18">J38+J41</f>
        <v>0</v>
      </c>
      <c r="K34" s="1">
        <f t="shared" si="18"/>
        <v>-17.7</v>
      </c>
      <c r="L34" s="1">
        <f t="shared" si="18"/>
        <v>405394.8</v>
      </c>
      <c r="M34" s="1">
        <f t="shared" si="18"/>
        <v>713130.3</v>
      </c>
      <c r="N34" s="1">
        <f t="shared" si="18"/>
        <v>794219.8</v>
      </c>
      <c r="O34" s="1">
        <f>N34/I34*100</f>
        <v>69.1523450349558</v>
      </c>
      <c r="P34" s="65"/>
      <c r="Q34" s="65"/>
      <c r="R34" s="10">
        <v>1</v>
      </c>
      <c r="S34" s="1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row>
    <row r="35" spans="1:261" s="8" customFormat="1" ht="202.95" customHeight="1" outlineLevel="1" x14ac:dyDescent="0.4">
      <c r="A35" s="85" t="s">
        <v>15</v>
      </c>
      <c r="B35" s="92" t="s">
        <v>116</v>
      </c>
      <c r="C35" s="70" t="s">
        <v>363</v>
      </c>
      <c r="D35" s="65">
        <v>44197</v>
      </c>
      <c r="E35" s="65">
        <v>44561</v>
      </c>
      <c r="F35" s="65">
        <v>44197</v>
      </c>
      <c r="G35" s="65"/>
      <c r="H35" s="11" t="s">
        <v>10</v>
      </c>
      <c r="I35" s="104" t="s">
        <v>11</v>
      </c>
      <c r="J35" s="104" t="s">
        <v>11</v>
      </c>
      <c r="K35" s="104" t="s">
        <v>11</v>
      </c>
      <c r="L35" s="104" t="s">
        <v>11</v>
      </c>
      <c r="M35" s="104" t="s">
        <v>11</v>
      </c>
      <c r="N35" s="104" t="s">
        <v>11</v>
      </c>
      <c r="O35" s="104" t="s">
        <v>11</v>
      </c>
      <c r="P35" s="70" t="s">
        <v>497</v>
      </c>
      <c r="Q35" s="18"/>
      <c r="R35" s="10"/>
      <c r="S35" s="10"/>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row>
    <row r="36" spans="1:261" s="8" customFormat="1" ht="133.5" customHeight="1" outlineLevel="1" x14ac:dyDescent="0.4">
      <c r="A36" s="85" t="s">
        <v>59</v>
      </c>
      <c r="B36" s="92" t="s">
        <v>163</v>
      </c>
      <c r="C36" s="70" t="s">
        <v>363</v>
      </c>
      <c r="D36" s="65">
        <v>44197</v>
      </c>
      <c r="E36" s="65">
        <v>44561</v>
      </c>
      <c r="F36" s="65">
        <v>44197</v>
      </c>
      <c r="G36" s="65"/>
      <c r="H36" s="11" t="s">
        <v>10</v>
      </c>
      <c r="I36" s="104" t="s">
        <v>11</v>
      </c>
      <c r="J36" s="104" t="s">
        <v>11</v>
      </c>
      <c r="K36" s="104" t="s">
        <v>11</v>
      </c>
      <c r="L36" s="104" t="s">
        <v>11</v>
      </c>
      <c r="M36" s="104" t="s">
        <v>11</v>
      </c>
      <c r="N36" s="104" t="s">
        <v>11</v>
      </c>
      <c r="O36" s="104" t="s">
        <v>11</v>
      </c>
      <c r="P36" s="70" t="s">
        <v>499</v>
      </c>
      <c r="Q36" s="92"/>
      <c r="R36" s="10"/>
      <c r="S36" s="10"/>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row>
    <row r="37" spans="1:261" s="8" customFormat="1" ht="197.25" customHeight="1" outlineLevel="1" x14ac:dyDescent="0.4">
      <c r="A37" s="85" t="s">
        <v>60</v>
      </c>
      <c r="B37" s="92" t="s">
        <v>98</v>
      </c>
      <c r="C37" s="70" t="s">
        <v>363</v>
      </c>
      <c r="D37" s="65">
        <v>44197</v>
      </c>
      <c r="E37" s="65">
        <v>44561</v>
      </c>
      <c r="F37" s="65">
        <v>44197</v>
      </c>
      <c r="G37" s="65"/>
      <c r="H37" s="11" t="s">
        <v>10</v>
      </c>
      <c r="I37" s="104" t="s">
        <v>11</v>
      </c>
      <c r="J37" s="104" t="s">
        <v>11</v>
      </c>
      <c r="K37" s="104" t="s">
        <v>11</v>
      </c>
      <c r="L37" s="104" t="s">
        <v>11</v>
      </c>
      <c r="M37" s="104" t="s">
        <v>11</v>
      </c>
      <c r="N37" s="104" t="s">
        <v>11</v>
      </c>
      <c r="O37" s="104" t="s">
        <v>11</v>
      </c>
      <c r="P37" s="66" t="s">
        <v>530</v>
      </c>
      <c r="Q37" s="87"/>
      <c r="R37" s="10"/>
      <c r="S37" s="10"/>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row>
    <row r="38" spans="1:261" s="8" customFormat="1" ht="201" customHeight="1" outlineLevel="1" x14ac:dyDescent="0.4">
      <c r="A38" s="85" t="s">
        <v>61</v>
      </c>
      <c r="B38" s="92" t="s">
        <v>151</v>
      </c>
      <c r="C38" s="90" t="s">
        <v>356</v>
      </c>
      <c r="D38" s="65">
        <v>44197</v>
      </c>
      <c r="E38" s="65">
        <v>44561</v>
      </c>
      <c r="F38" s="65">
        <v>44197</v>
      </c>
      <c r="G38" s="65"/>
      <c r="H38" s="11" t="s">
        <v>8</v>
      </c>
      <c r="I38" s="1">
        <f>K38+M38+J38+L38</f>
        <v>1118507.4000000001</v>
      </c>
      <c r="J38" s="1"/>
      <c r="K38" s="1">
        <v>-17.7</v>
      </c>
      <c r="L38" s="1">
        <v>405394.8</v>
      </c>
      <c r="M38" s="1">
        <v>713130.3</v>
      </c>
      <c r="N38" s="1">
        <v>764219.8</v>
      </c>
      <c r="O38" s="1">
        <f>N38/I38*100</f>
        <v>68.324965932277252</v>
      </c>
      <c r="P38" s="70" t="s">
        <v>531</v>
      </c>
      <c r="Q38" s="87"/>
      <c r="R38" s="10">
        <v>1</v>
      </c>
      <c r="S38" s="10"/>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row>
    <row r="39" spans="1:261" s="15" customFormat="1" ht="146.25" customHeight="1" outlineLevel="1" x14ac:dyDescent="0.4">
      <c r="A39" s="113" t="s">
        <v>142</v>
      </c>
      <c r="B39" s="145" t="s">
        <v>233</v>
      </c>
      <c r="C39" s="119" t="s">
        <v>236</v>
      </c>
      <c r="D39" s="122">
        <v>44245</v>
      </c>
      <c r="E39" s="122">
        <v>44561</v>
      </c>
      <c r="F39" s="122">
        <v>44245</v>
      </c>
      <c r="G39" s="122"/>
      <c r="H39" s="119" t="s">
        <v>10</v>
      </c>
      <c r="I39" s="169" t="s">
        <v>11</v>
      </c>
      <c r="J39" s="1" t="s">
        <v>11</v>
      </c>
      <c r="K39" s="1" t="s">
        <v>11</v>
      </c>
      <c r="L39" s="1" t="s">
        <v>11</v>
      </c>
      <c r="M39" s="1" t="s">
        <v>11</v>
      </c>
      <c r="N39" s="169" t="s">
        <v>11</v>
      </c>
      <c r="O39" s="169" t="s">
        <v>11</v>
      </c>
      <c r="P39" s="145" t="s">
        <v>522</v>
      </c>
      <c r="Q39" s="129"/>
      <c r="R39" s="13"/>
      <c r="S39" s="13"/>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row>
    <row r="40" spans="1:261" s="15" customFormat="1" ht="18.75" customHeight="1" outlineLevel="1" x14ac:dyDescent="0.4">
      <c r="A40" s="149"/>
      <c r="B40" s="146"/>
      <c r="C40" s="121"/>
      <c r="D40" s="124"/>
      <c r="E40" s="124"/>
      <c r="F40" s="124"/>
      <c r="G40" s="124"/>
      <c r="H40" s="121"/>
      <c r="I40" s="170"/>
      <c r="J40" s="1"/>
      <c r="K40" s="1"/>
      <c r="L40" s="1"/>
      <c r="M40" s="1"/>
      <c r="N40" s="170"/>
      <c r="O40" s="170"/>
      <c r="P40" s="146"/>
      <c r="Q40" s="130"/>
      <c r="R40" s="13"/>
      <c r="S40" s="13"/>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row>
    <row r="41" spans="1:261" s="15" customFormat="1" ht="152.25" customHeight="1" outlineLevel="1" x14ac:dyDescent="0.4">
      <c r="A41" s="85" t="s">
        <v>517</v>
      </c>
      <c r="B41" s="109" t="s">
        <v>244</v>
      </c>
      <c r="C41" s="70" t="s">
        <v>236</v>
      </c>
      <c r="D41" s="65">
        <v>44245</v>
      </c>
      <c r="E41" s="65">
        <v>44561</v>
      </c>
      <c r="F41" s="65">
        <v>44245</v>
      </c>
      <c r="G41" s="65"/>
      <c r="H41" s="92" t="s">
        <v>8</v>
      </c>
      <c r="I41" s="1">
        <v>30000</v>
      </c>
      <c r="J41" s="1"/>
      <c r="K41" s="1"/>
      <c r="L41" s="1"/>
      <c r="M41" s="1"/>
      <c r="N41" s="1">
        <v>30000</v>
      </c>
      <c r="O41" s="1">
        <f>N41/I41*100</f>
        <v>100</v>
      </c>
      <c r="P41" s="11" t="s">
        <v>523</v>
      </c>
      <c r="Q41" s="70"/>
      <c r="R41" s="13"/>
      <c r="S41" s="13"/>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row>
    <row r="42" spans="1:261" s="8" customFormat="1" ht="113.4" customHeight="1" outlineLevel="1" x14ac:dyDescent="0.4">
      <c r="A42" s="113" t="s">
        <v>99</v>
      </c>
      <c r="B42" s="119" t="s">
        <v>537</v>
      </c>
      <c r="C42" s="119" t="s">
        <v>359</v>
      </c>
      <c r="D42" s="122">
        <v>44197</v>
      </c>
      <c r="E42" s="122">
        <v>44561</v>
      </c>
      <c r="F42" s="122">
        <v>44197</v>
      </c>
      <c r="G42" s="122"/>
      <c r="H42" s="19" t="s">
        <v>6</v>
      </c>
      <c r="I42" s="20">
        <f>I43+I44+I45</f>
        <v>923417.33</v>
      </c>
      <c r="J42" s="20">
        <f t="shared" ref="J42:N42" si="19">J43+J44+J45</f>
        <v>0</v>
      </c>
      <c r="K42" s="20">
        <f t="shared" si="19"/>
        <v>0</v>
      </c>
      <c r="L42" s="20">
        <f t="shared" si="19"/>
        <v>3524.8</v>
      </c>
      <c r="M42" s="20">
        <f t="shared" si="19"/>
        <v>919892.53</v>
      </c>
      <c r="N42" s="20">
        <f t="shared" si="19"/>
        <v>499042.71</v>
      </c>
      <c r="O42" s="1">
        <f t="shared" ref="O42:O45" si="20">N42/I42*100</f>
        <v>54.043030576435036</v>
      </c>
      <c r="P42" s="131"/>
      <c r="Q42" s="131"/>
      <c r="R42" s="10"/>
      <c r="S42" s="10"/>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row>
    <row r="43" spans="1:261" s="8" customFormat="1" ht="129" customHeight="1" outlineLevel="1" x14ac:dyDescent="0.4">
      <c r="A43" s="114"/>
      <c r="B43" s="120"/>
      <c r="C43" s="120"/>
      <c r="D43" s="123"/>
      <c r="E43" s="123"/>
      <c r="F43" s="123"/>
      <c r="G43" s="123"/>
      <c r="H43" s="19" t="s">
        <v>8</v>
      </c>
      <c r="I43" s="1">
        <v>59564.3</v>
      </c>
      <c r="J43" s="1"/>
      <c r="K43" s="1"/>
      <c r="L43" s="1"/>
      <c r="M43" s="1">
        <f>M46</f>
        <v>59564.3</v>
      </c>
      <c r="N43" s="1">
        <v>29842.01</v>
      </c>
      <c r="O43" s="1">
        <f t="shared" si="20"/>
        <v>50.100496438302798</v>
      </c>
      <c r="P43" s="132"/>
      <c r="Q43" s="132"/>
      <c r="R43" s="10"/>
      <c r="S43" s="10"/>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row>
    <row r="44" spans="1:261" s="8" customFormat="1" ht="204.75" customHeight="1" outlineLevel="1" x14ac:dyDescent="0.4">
      <c r="A44" s="114"/>
      <c r="B44" s="120"/>
      <c r="C44" s="120"/>
      <c r="D44" s="123"/>
      <c r="E44" s="123"/>
      <c r="F44" s="123"/>
      <c r="G44" s="123"/>
      <c r="H44" s="19" t="s">
        <v>131</v>
      </c>
      <c r="I44" s="1">
        <f>I49</f>
        <v>3524.8</v>
      </c>
      <c r="J44" s="1">
        <f t="shared" ref="J44:N44" si="21">J49</f>
        <v>0</v>
      </c>
      <c r="K44" s="1">
        <f t="shared" si="21"/>
        <v>0</v>
      </c>
      <c r="L44" s="1">
        <f t="shared" si="21"/>
        <v>3524.8</v>
      </c>
      <c r="M44" s="1">
        <f t="shared" si="21"/>
        <v>0</v>
      </c>
      <c r="N44" s="1">
        <f t="shared" si="21"/>
        <v>3524.8</v>
      </c>
      <c r="O44" s="1">
        <f t="shared" si="20"/>
        <v>100</v>
      </c>
      <c r="P44" s="132"/>
      <c r="Q44" s="132"/>
      <c r="R44" s="10"/>
      <c r="S44" s="10"/>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row>
    <row r="45" spans="1:261" s="8" customFormat="1" ht="66" customHeight="1" outlineLevel="1" x14ac:dyDescent="0.4">
      <c r="A45" s="115"/>
      <c r="B45" s="121"/>
      <c r="C45" s="121"/>
      <c r="D45" s="124"/>
      <c r="E45" s="124"/>
      <c r="F45" s="124"/>
      <c r="G45" s="124"/>
      <c r="H45" s="11" t="s">
        <v>138</v>
      </c>
      <c r="I45" s="1">
        <v>860328.23</v>
      </c>
      <c r="J45" s="1"/>
      <c r="K45" s="1"/>
      <c r="L45" s="1"/>
      <c r="M45" s="1">
        <f>M48</f>
        <v>860328.23</v>
      </c>
      <c r="N45" s="1">
        <f>N50</f>
        <v>465675.9</v>
      </c>
      <c r="O45" s="1">
        <f t="shared" si="20"/>
        <v>54.127701935341591</v>
      </c>
      <c r="P45" s="133"/>
      <c r="Q45" s="133"/>
      <c r="R45" s="10"/>
      <c r="S45" s="10"/>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row>
    <row r="46" spans="1:261" s="8" customFormat="1" ht="216" customHeight="1" outlineLevel="1" x14ac:dyDescent="0.4">
      <c r="A46" s="85" t="s">
        <v>62</v>
      </c>
      <c r="B46" s="92" t="s">
        <v>147</v>
      </c>
      <c r="C46" s="70" t="s">
        <v>364</v>
      </c>
      <c r="D46" s="65">
        <v>44197</v>
      </c>
      <c r="E46" s="65">
        <v>44561</v>
      </c>
      <c r="F46" s="65">
        <v>44197</v>
      </c>
      <c r="G46" s="65"/>
      <c r="H46" s="11" t="s">
        <v>8</v>
      </c>
      <c r="I46" s="1">
        <f>M46</f>
        <v>59564.3</v>
      </c>
      <c r="J46" s="1"/>
      <c r="K46" s="1"/>
      <c r="L46" s="1"/>
      <c r="M46" s="1">
        <v>59564.3</v>
      </c>
      <c r="N46" s="1">
        <v>29842.01</v>
      </c>
      <c r="O46" s="1">
        <f>N46/I46*100</f>
        <v>50.100496438302798</v>
      </c>
      <c r="P46" s="87" t="s">
        <v>541</v>
      </c>
      <c r="Q46" s="87"/>
      <c r="R46" s="10"/>
      <c r="S46" s="10"/>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row>
    <row r="47" spans="1:261" s="8" customFormat="1" ht="217.5" customHeight="1" outlineLevel="1" x14ac:dyDescent="0.4">
      <c r="A47" s="85" t="s">
        <v>63</v>
      </c>
      <c r="B47" s="92" t="s">
        <v>100</v>
      </c>
      <c r="C47" s="70" t="s">
        <v>364</v>
      </c>
      <c r="D47" s="65">
        <v>44197</v>
      </c>
      <c r="E47" s="65">
        <v>44561</v>
      </c>
      <c r="F47" s="65">
        <v>44197</v>
      </c>
      <c r="G47" s="65"/>
      <c r="H47" s="11" t="s">
        <v>10</v>
      </c>
      <c r="I47" s="104" t="s">
        <v>11</v>
      </c>
      <c r="J47" s="104" t="s">
        <v>11</v>
      </c>
      <c r="K47" s="104" t="s">
        <v>11</v>
      </c>
      <c r="L47" s="104" t="s">
        <v>11</v>
      </c>
      <c r="M47" s="104" t="s">
        <v>11</v>
      </c>
      <c r="N47" s="104" t="s">
        <v>11</v>
      </c>
      <c r="O47" s="104" t="s">
        <v>11</v>
      </c>
      <c r="P47" s="87" t="s">
        <v>538</v>
      </c>
      <c r="Q47" s="87"/>
      <c r="R47" s="10"/>
      <c r="S47" s="10"/>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row>
    <row r="48" spans="1:261" s="8" customFormat="1" ht="119.25" customHeight="1" outlineLevel="1" x14ac:dyDescent="0.4">
      <c r="A48" s="113" t="s">
        <v>64</v>
      </c>
      <c r="B48" s="119" t="s">
        <v>146</v>
      </c>
      <c r="C48" s="177" t="s">
        <v>365</v>
      </c>
      <c r="D48" s="122">
        <v>44197</v>
      </c>
      <c r="E48" s="122">
        <v>44561</v>
      </c>
      <c r="F48" s="122">
        <v>44197</v>
      </c>
      <c r="G48" s="122"/>
      <c r="H48" s="11" t="s">
        <v>6</v>
      </c>
      <c r="I48" s="1">
        <f>I49+I50</f>
        <v>863853.03</v>
      </c>
      <c r="J48" s="1">
        <f t="shared" ref="J48:N48" si="22">J49+J50</f>
        <v>0</v>
      </c>
      <c r="K48" s="1">
        <f t="shared" si="22"/>
        <v>0</v>
      </c>
      <c r="L48" s="1">
        <f t="shared" si="22"/>
        <v>3524.8</v>
      </c>
      <c r="M48" s="1">
        <f t="shared" si="22"/>
        <v>860328.23</v>
      </c>
      <c r="N48" s="1">
        <f t="shared" si="22"/>
        <v>469200.7</v>
      </c>
      <c r="O48" s="1">
        <f>N48/I48*100</f>
        <v>54.314875760752955</v>
      </c>
      <c r="P48" s="62" t="s">
        <v>542</v>
      </c>
      <c r="Q48" s="134"/>
      <c r="R48" s="10"/>
      <c r="S48" s="10"/>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row>
    <row r="49" spans="1:261" s="8" customFormat="1" ht="238.5" customHeight="1" outlineLevel="1" x14ac:dyDescent="0.4">
      <c r="A49" s="114"/>
      <c r="B49" s="120"/>
      <c r="C49" s="178"/>
      <c r="D49" s="123"/>
      <c r="E49" s="123"/>
      <c r="F49" s="123"/>
      <c r="G49" s="123"/>
      <c r="H49" s="11" t="s">
        <v>131</v>
      </c>
      <c r="I49" s="93">
        <f>M49+L49</f>
        <v>3524.8</v>
      </c>
      <c r="J49" s="93"/>
      <c r="K49" s="93"/>
      <c r="L49" s="93">
        <v>3524.8</v>
      </c>
      <c r="M49" s="93">
        <v>0</v>
      </c>
      <c r="N49" s="21">
        <v>3524.8</v>
      </c>
      <c r="O49" s="1">
        <f>N49/I49*100</f>
        <v>100</v>
      </c>
      <c r="P49" s="87" t="s">
        <v>540</v>
      </c>
      <c r="Q49" s="134"/>
      <c r="R49" s="10"/>
      <c r="S49" s="10"/>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row>
    <row r="50" spans="1:261" s="8" customFormat="1" ht="81.75" customHeight="1" outlineLevel="1" x14ac:dyDescent="0.4">
      <c r="A50" s="115"/>
      <c r="B50" s="121"/>
      <c r="C50" s="179"/>
      <c r="D50" s="124"/>
      <c r="E50" s="124"/>
      <c r="F50" s="124"/>
      <c r="G50" s="124"/>
      <c r="H50" s="11" t="s">
        <v>107</v>
      </c>
      <c r="I50" s="1">
        <v>860328.23</v>
      </c>
      <c r="J50" s="1"/>
      <c r="K50" s="1"/>
      <c r="L50" s="1"/>
      <c r="M50" s="1">
        <v>860328.23</v>
      </c>
      <c r="N50" s="1">
        <v>465675.9</v>
      </c>
      <c r="O50" s="1">
        <f>N50/I50*100</f>
        <v>54.127701935341591</v>
      </c>
      <c r="P50" s="87" t="s">
        <v>539</v>
      </c>
      <c r="Q50" s="134"/>
      <c r="R50" s="10"/>
      <c r="S50" s="10"/>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row>
    <row r="51" spans="1:261" s="8" customFormat="1" ht="154.19999999999999" customHeight="1" outlineLevel="1" x14ac:dyDescent="0.4">
      <c r="A51" s="85" t="s">
        <v>160</v>
      </c>
      <c r="B51" s="92" t="s">
        <v>148</v>
      </c>
      <c r="C51" s="70" t="s">
        <v>366</v>
      </c>
      <c r="D51" s="65">
        <v>44197</v>
      </c>
      <c r="E51" s="65">
        <v>44561</v>
      </c>
      <c r="F51" s="65">
        <v>44197</v>
      </c>
      <c r="G51" s="65"/>
      <c r="H51" s="11" t="s">
        <v>10</v>
      </c>
      <c r="I51" s="1" t="s">
        <v>141</v>
      </c>
      <c r="J51" s="1" t="s">
        <v>141</v>
      </c>
      <c r="K51" s="1" t="s">
        <v>141</v>
      </c>
      <c r="L51" s="1" t="s">
        <v>141</v>
      </c>
      <c r="M51" s="1" t="s">
        <v>141</v>
      </c>
      <c r="N51" s="1" t="s">
        <v>141</v>
      </c>
      <c r="O51" s="1" t="s">
        <v>141</v>
      </c>
      <c r="P51" s="87" t="s">
        <v>532</v>
      </c>
      <c r="Q51" s="87"/>
      <c r="R51" s="10"/>
      <c r="S51" s="10"/>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row>
    <row r="52" spans="1:261" s="22" customFormat="1" ht="115.2" customHeight="1" outlineLevel="1" x14ac:dyDescent="0.4">
      <c r="A52" s="125" t="s">
        <v>65</v>
      </c>
      <c r="B52" s="126" t="s">
        <v>518</v>
      </c>
      <c r="C52" s="191" t="s">
        <v>367</v>
      </c>
      <c r="D52" s="122">
        <v>44337</v>
      </c>
      <c r="E52" s="122">
        <v>44439</v>
      </c>
      <c r="F52" s="122">
        <v>44337</v>
      </c>
      <c r="G52" s="122"/>
      <c r="H52" s="119" t="s">
        <v>8</v>
      </c>
      <c r="I52" s="193">
        <v>100</v>
      </c>
      <c r="J52" s="12">
        <f t="shared" ref="J52:N52" si="23">J53</f>
        <v>0</v>
      </c>
      <c r="K52" s="12">
        <f t="shared" si="23"/>
        <v>0</v>
      </c>
      <c r="L52" s="12">
        <f t="shared" si="23"/>
        <v>0</v>
      </c>
      <c r="M52" s="12">
        <f t="shared" si="23"/>
        <v>0</v>
      </c>
      <c r="N52" s="193">
        <f t="shared" si="23"/>
        <v>0</v>
      </c>
      <c r="O52" s="193">
        <v>0</v>
      </c>
      <c r="P52" s="139"/>
      <c r="Q52" s="139"/>
      <c r="R52" s="10"/>
      <c r="S52" s="10"/>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row>
    <row r="53" spans="1:261" s="22" customFormat="1" ht="19.2" customHeight="1" outlineLevel="1" x14ac:dyDescent="0.4">
      <c r="A53" s="125"/>
      <c r="B53" s="126"/>
      <c r="C53" s="192"/>
      <c r="D53" s="124"/>
      <c r="E53" s="124"/>
      <c r="F53" s="124"/>
      <c r="G53" s="124"/>
      <c r="H53" s="121"/>
      <c r="I53" s="194"/>
      <c r="J53" s="12"/>
      <c r="K53" s="12"/>
      <c r="L53" s="12"/>
      <c r="M53" s="12"/>
      <c r="N53" s="194"/>
      <c r="O53" s="194"/>
      <c r="P53" s="139"/>
      <c r="Q53" s="139"/>
      <c r="R53" s="10"/>
      <c r="S53" s="10"/>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row>
    <row r="54" spans="1:261" s="22" customFormat="1" ht="127.95" customHeight="1" outlineLevel="1" x14ac:dyDescent="0.4">
      <c r="A54" s="85" t="s">
        <v>66</v>
      </c>
      <c r="B54" s="92" t="s">
        <v>519</v>
      </c>
      <c r="C54" s="92" t="s">
        <v>367</v>
      </c>
      <c r="D54" s="65">
        <v>44337</v>
      </c>
      <c r="E54" s="65">
        <v>44439</v>
      </c>
      <c r="F54" s="65">
        <v>44337</v>
      </c>
      <c r="G54" s="65"/>
      <c r="H54" s="11" t="s">
        <v>10</v>
      </c>
      <c r="I54" s="104" t="s">
        <v>11</v>
      </c>
      <c r="J54" s="104" t="s">
        <v>11</v>
      </c>
      <c r="K54" s="104" t="s">
        <v>11</v>
      </c>
      <c r="L54" s="104" t="s">
        <v>11</v>
      </c>
      <c r="M54" s="104" t="s">
        <v>11</v>
      </c>
      <c r="N54" s="104" t="s">
        <v>11</v>
      </c>
      <c r="O54" s="104" t="s">
        <v>11</v>
      </c>
      <c r="P54" s="92" t="s">
        <v>533</v>
      </c>
      <c r="Q54" s="92"/>
      <c r="R54" s="92"/>
      <c r="S54" s="10"/>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row>
    <row r="55" spans="1:261" s="22" customFormat="1" ht="147.75" customHeight="1" outlineLevel="1" x14ac:dyDescent="0.4">
      <c r="A55" s="85" t="s">
        <v>67</v>
      </c>
      <c r="B55" s="92" t="s">
        <v>520</v>
      </c>
      <c r="C55" s="92" t="s">
        <v>367</v>
      </c>
      <c r="D55" s="65">
        <v>44337</v>
      </c>
      <c r="E55" s="65">
        <v>44439</v>
      </c>
      <c r="F55" s="65">
        <v>44337</v>
      </c>
      <c r="G55" s="65"/>
      <c r="H55" s="92" t="s">
        <v>8</v>
      </c>
      <c r="I55" s="12">
        <f>M55+L55+K55+J55</f>
        <v>100</v>
      </c>
      <c r="J55" s="12"/>
      <c r="K55" s="12">
        <v>100</v>
      </c>
      <c r="L55" s="12"/>
      <c r="M55" s="12">
        <v>0</v>
      </c>
      <c r="N55" s="12">
        <v>0</v>
      </c>
      <c r="O55" s="12">
        <f>N55/I55*100</f>
        <v>0</v>
      </c>
      <c r="P55" s="92" t="s">
        <v>521</v>
      </c>
      <c r="Q55" s="92"/>
      <c r="R55" s="92"/>
      <c r="S55" s="10"/>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c r="IW55" s="7"/>
      <c r="IX55" s="7"/>
      <c r="IY55" s="7"/>
      <c r="IZ55" s="7"/>
      <c r="JA55" s="7"/>
    </row>
    <row r="56" spans="1:261" s="15" customFormat="1" ht="25.5" hidden="1" customHeight="1" outlineLevel="1" x14ac:dyDescent="0.4">
      <c r="A56" s="150" t="s">
        <v>65</v>
      </c>
      <c r="B56" s="174" t="s">
        <v>232</v>
      </c>
      <c r="C56" s="218" t="s">
        <v>202</v>
      </c>
      <c r="D56" s="173">
        <v>44245</v>
      </c>
      <c r="E56" s="173">
        <v>44561</v>
      </c>
      <c r="F56" s="83"/>
      <c r="G56" s="83"/>
      <c r="H56" s="23" t="s">
        <v>6</v>
      </c>
      <c r="I56" s="24">
        <f>I57+I58+I59</f>
        <v>0</v>
      </c>
      <c r="J56" s="24"/>
      <c r="K56" s="24"/>
      <c r="L56" s="24"/>
      <c r="M56" s="24">
        <f>M57+M58+M59</f>
        <v>0</v>
      </c>
      <c r="N56" s="98"/>
      <c r="O56" s="98"/>
      <c r="P56" s="159"/>
      <c r="Q56" s="25"/>
      <c r="R56" s="13"/>
      <c r="S56" s="13"/>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row>
    <row r="57" spans="1:261" s="15" customFormat="1" ht="25.5" hidden="1" customHeight="1" outlineLevel="1" x14ac:dyDescent="0.4">
      <c r="A57" s="150"/>
      <c r="B57" s="175"/>
      <c r="C57" s="219"/>
      <c r="D57" s="173"/>
      <c r="E57" s="173"/>
      <c r="F57" s="83"/>
      <c r="G57" s="83"/>
      <c r="H57" s="23" t="s">
        <v>7</v>
      </c>
      <c r="I57" s="24">
        <f>M57+L57</f>
        <v>0</v>
      </c>
      <c r="J57" s="24"/>
      <c r="K57" s="24"/>
      <c r="L57" s="24"/>
      <c r="M57" s="24">
        <v>0</v>
      </c>
      <c r="N57" s="26"/>
      <c r="O57" s="26"/>
      <c r="P57" s="160"/>
      <c r="Q57" s="27"/>
      <c r="R57" s="13"/>
      <c r="S57" s="13"/>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row>
    <row r="58" spans="1:261" s="15" customFormat="1" ht="34.950000000000003" hidden="1" customHeight="1" outlineLevel="1" x14ac:dyDescent="0.4">
      <c r="A58" s="150"/>
      <c r="B58" s="175"/>
      <c r="C58" s="219"/>
      <c r="D58" s="173"/>
      <c r="E58" s="173"/>
      <c r="F58" s="83"/>
      <c r="G58" s="83"/>
      <c r="H58" s="23" t="s">
        <v>8</v>
      </c>
      <c r="I58" s="24">
        <f>I64</f>
        <v>0</v>
      </c>
      <c r="J58" s="24"/>
      <c r="K58" s="24"/>
      <c r="L58" s="24"/>
      <c r="M58" s="24"/>
      <c r="N58" s="26"/>
      <c r="O58" s="26"/>
      <c r="P58" s="160"/>
      <c r="Q58" s="27"/>
      <c r="R58" s="13"/>
      <c r="S58" s="13"/>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row>
    <row r="59" spans="1:261" s="15" customFormat="1" ht="66.45" hidden="1" customHeight="1" outlineLevel="1" x14ac:dyDescent="0.4">
      <c r="A59" s="150"/>
      <c r="B59" s="176"/>
      <c r="C59" s="219"/>
      <c r="D59" s="173"/>
      <c r="E59" s="173"/>
      <c r="F59" s="83"/>
      <c r="G59" s="83"/>
      <c r="H59" s="23" t="s">
        <v>9</v>
      </c>
      <c r="I59" s="24">
        <f>M59+L59</f>
        <v>0</v>
      </c>
      <c r="J59" s="24"/>
      <c r="K59" s="24"/>
      <c r="L59" s="24"/>
      <c r="M59" s="24"/>
      <c r="N59" s="28"/>
      <c r="O59" s="28"/>
      <c r="P59" s="161"/>
      <c r="Q59" s="27"/>
      <c r="R59" s="13"/>
      <c r="S59" s="13"/>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row>
    <row r="60" spans="1:261" s="15" customFormat="1" ht="42" hidden="1" customHeight="1" outlineLevel="1" x14ac:dyDescent="0.4">
      <c r="A60" s="150" t="s">
        <v>66</v>
      </c>
      <c r="B60" s="180" t="s">
        <v>233</v>
      </c>
      <c r="C60" s="218" t="s">
        <v>202</v>
      </c>
      <c r="D60" s="173">
        <v>44245</v>
      </c>
      <c r="E60" s="173">
        <v>44561</v>
      </c>
      <c r="F60" s="29"/>
      <c r="G60" s="29"/>
      <c r="H60" s="165" t="s">
        <v>10</v>
      </c>
      <c r="I60" s="162" t="s">
        <v>141</v>
      </c>
      <c r="J60" s="24"/>
      <c r="K60" s="24"/>
      <c r="L60" s="24"/>
      <c r="M60" s="24"/>
      <c r="N60" s="98"/>
      <c r="O60" s="98"/>
      <c r="P60" s="159"/>
      <c r="Q60" s="25"/>
      <c r="R60" s="13"/>
      <c r="S60" s="13"/>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row>
    <row r="61" spans="1:261" s="15" customFormat="1" ht="43.2" hidden="1" customHeight="1" outlineLevel="1" x14ac:dyDescent="0.4">
      <c r="A61" s="151"/>
      <c r="B61" s="181"/>
      <c r="C61" s="219"/>
      <c r="D61" s="151"/>
      <c r="E61" s="151"/>
      <c r="F61" s="30"/>
      <c r="G61" s="30"/>
      <c r="H61" s="166"/>
      <c r="I61" s="163"/>
      <c r="J61" s="24"/>
      <c r="K61" s="24"/>
      <c r="L61" s="24"/>
      <c r="M61" s="24"/>
      <c r="N61" s="26"/>
      <c r="O61" s="26"/>
      <c r="P61" s="160"/>
      <c r="Q61" s="27"/>
      <c r="R61" s="13"/>
      <c r="S61" s="13"/>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row>
    <row r="62" spans="1:261" s="15" customFormat="1" ht="95.4" hidden="1" customHeight="1" outlineLevel="1" x14ac:dyDescent="0.4">
      <c r="A62" s="151"/>
      <c r="B62" s="181"/>
      <c r="C62" s="219"/>
      <c r="D62" s="151"/>
      <c r="E62" s="151"/>
      <c r="F62" s="31"/>
      <c r="G62" s="31"/>
      <c r="H62" s="167"/>
      <c r="I62" s="164"/>
      <c r="J62" s="24"/>
      <c r="K62" s="24"/>
      <c r="L62" s="24"/>
      <c r="M62" s="24">
        <v>0</v>
      </c>
      <c r="N62" s="28"/>
      <c r="O62" s="28"/>
      <c r="P62" s="161"/>
      <c r="Q62" s="27"/>
      <c r="R62" s="13"/>
      <c r="S62" s="13"/>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row>
    <row r="63" spans="1:261" s="15" customFormat="1" ht="81.45" hidden="1" customHeight="1" outlineLevel="1" x14ac:dyDescent="0.4">
      <c r="A63" s="152" t="s">
        <v>67</v>
      </c>
      <c r="B63" s="182" t="s">
        <v>234</v>
      </c>
      <c r="C63" s="154" t="s">
        <v>202</v>
      </c>
      <c r="D63" s="156">
        <v>44245</v>
      </c>
      <c r="E63" s="156">
        <v>44561</v>
      </c>
      <c r="F63" s="100"/>
      <c r="G63" s="100"/>
      <c r="H63" s="23" t="s">
        <v>6</v>
      </c>
      <c r="I63" s="24">
        <f>I64</f>
        <v>0</v>
      </c>
      <c r="J63" s="24"/>
      <c r="K63" s="24"/>
      <c r="L63" s="24"/>
      <c r="M63" s="24"/>
      <c r="N63" s="98"/>
      <c r="O63" s="98"/>
      <c r="P63" s="168" t="s">
        <v>235</v>
      </c>
      <c r="Q63" s="32"/>
      <c r="R63" s="13"/>
      <c r="S63" s="13"/>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row>
    <row r="64" spans="1:261" s="15" customFormat="1" ht="46.2" hidden="1" customHeight="1" outlineLevel="1" x14ac:dyDescent="0.4">
      <c r="A64" s="153"/>
      <c r="B64" s="183"/>
      <c r="C64" s="155"/>
      <c r="D64" s="157"/>
      <c r="E64" s="157"/>
      <c r="F64" s="101"/>
      <c r="G64" s="101"/>
      <c r="H64" s="23" t="s">
        <v>8</v>
      </c>
      <c r="I64" s="24"/>
      <c r="J64" s="24"/>
      <c r="K64" s="24"/>
      <c r="L64" s="24">
        <v>30000</v>
      </c>
      <c r="M64" s="24"/>
      <c r="N64" s="28"/>
      <c r="O64" s="28"/>
      <c r="P64" s="161"/>
      <c r="Q64" s="27"/>
      <c r="R64" s="13"/>
      <c r="S64" s="13"/>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row>
    <row r="65" spans="1:261" s="22" customFormat="1" ht="48.6" customHeight="1" outlineLevel="1" x14ac:dyDescent="0.4">
      <c r="A65" s="125" t="s">
        <v>161</v>
      </c>
      <c r="B65" s="126" t="s">
        <v>132</v>
      </c>
      <c r="C65" s="126" t="s">
        <v>354</v>
      </c>
      <c r="D65" s="122">
        <v>44197</v>
      </c>
      <c r="E65" s="122">
        <v>44561</v>
      </c>
      <c r="F65" s="122">
        <v>44197</v>
      </c>
      <c r="G65" s="122"/>
      <c r="H65" s="92" t="s">
        <v>6</v>
      </c>
      <c r="I65" s="1">
        <f>SUM(I66:I67)</f>
        <v>66616.649999999994</v>
      </c>
      <c r="J65" s="1">
        <f t="shared" ref="J65:N65" si="24">SUM(J66:J67)</f>
        <v>160</v>
      </c>
      <c r="K65" s="1">
        <f t="shared" si="24"/>
        <v>160</v>
      </c>
      <c r="L65" s="1">
        <f t="shared" si="24"/>
        <v>0</v>
      </c>
      <c r="M65" s="1">
        <f t="shared" si="24"/>
        <v>0</v>
      </c>
      <c r="N65" s="1">
        <f t="shared" si="24"/>
        <v>3510.5733399999999</v>
      </c>
      <c r="O65" s="1">
        <f>N65/I65*100</f>
        <v>5.2698136877192114</v>
      </c>
      <c r="P65" s="203"/>
      <c r="Q65" s="134"/>
      <c r="R65" s="10">
        <v>1</v>
      </c>
      <c r="S65" s="10"/>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c r="IW65" s="7"/>
      <c r="IX65" s="7"/>
      <c r="IY65" s="7"/>
      <c r="IZ65" s="7"/>
      <c r="JA65" s="7"/>
    </row>
    <row r="66" spans="1:261" s="22" customFormat="1" ht="31.65" customHeight="1" outlineLevel="1" x14ac:dyDescent="0.4">
      <c r="A66" s="125"/>
      <c r="B66" s="126"/>
      <c r="C66" s="127"/>
      <c r="D66" s="123"/>
      <c r="E66" s="123"/>
      <c r="F66" s="123"/>
      <c r="G66" s="123"/>
      <c r="H66" s="92" t="s">
        <v>8</v>
      </c>
      <c r="I66" s="1">
        <f>I74+I77+I80+I83+I86+I89+I92+I95+I98+I101+I104+I107+I110+I113+I116+I119+I122+I125+I128+I131+I134+I137+I140+I143+I146+I149+I152+I155+I158+I161+I164+I167+I170+I173+I176+I179+I182+I185+I188+I191+I194+I197+I200+I203+I206+I209+I212+I215+I218+I221+I224+I227+I230+I233+I236+I239+I242+I245+I248+I251+I256</f>
        <v>63135.299999999996</v>
      </c>
      <c r="J66" s="1">
        <f t="shared" ref="J66:N66" si="25">J74+J77+J80+J83+J86+J89+J92+J95+J98+J101+J104+J107+J110+J113+J116+J119+J122+J125+J128+J131+J134+J137+J140+J143+J146+J149+J152+J155+J158+J161+J164+J167+J170+J173+J176+J179+J182+J185+J188+J191+J194+J197+J200+J203+J206+J209+J212+J215+J218+J221+J224+J227+J230+J233+J236+J239+J242+J245+J248+J251+J256</f>
        <v>152</v>
      </c>
      <c r="K66" s="1">
        <f t="shared" si="25"/>
        <v>152</v>
      </c>
      <c r="L66" s="1">
        <f t="shared" si="25"/>
        <v>0</v>
      </c>
      <c r="M66" s="1">
        <f t="shared" si="25"/>
        <v>0</v>
      </c>
      <c r="N66" s="1">
        <f t="shared" si="25"/>
        <v>3335.0409999999997</v>
      </c>
      <c r="O66" s="1">
        <f>N66/I66*100</f>
        <v>5.2823713516843984</v>
      </c>
      <c r="P66" s="203"/>
      <c r="Q66" s="134"/>
      <c r="R66" s="10">
        <v>1</v>
      </c>
      <c r="S66" s="10"/>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c r="IW66" s="7"/>
      <c r="IX66" s="7"/>
      <c r="IY66" s="7"/>
      <c r="IZ66" s="7"/>
      <c r="JA66" s="7"/>
    </row>
    <row r="67" spans="1:261" s="22" customFormat="1" ht="95.25" customHeight="1" outlineLevel="1" x14ac:dyDescent="0.4">
      <c r="A67" s="125"/>
      <c r="B67" s="126"/>
      <c r="C67" s="127"/>
      <c r="D67" s="124"/>
      <c r="E67" s="124"/>
      <c r="F67" s="124"/>
      <c r="G67" s="124"/>
      <c r="H67" s="92" t="s">
        <v>9</v>
      </c>
      <c r="I67" s="1">
        <f>I75+I78+I81+I84+I87+I90+I93+I96+I99+I102+I105+I108+I111+I114+I117+I120+I123+I126+I129+I132+I135+I138+I141+I144+I147+I150+I153+I156+I159+I162+I165+I168+I171+I174+I177+I180+I183+I186+I189+I192+I195+I198+I201+I204+I207+I210+I213+I216+I219+I222+I225+I228+I231+I234+I237+I240+I243+I246+I249+I252</f>
        <v>3481.3499999999995</v>
      </c>
      <c r="J67" s="1">
        <f t="shared" ref="J67:N67" si="26">J75+J78+J81+J84+J87+J90+J93+J96+J99+J102+J105+J108+J111+J114+J117+J120+J123+J126+J129+J132+J135+J138+J141+J144+J147+J150+J153+J156+J159+J162+J165+J168+J171+J174+J177+J180+J183+J186+J189+J192+J195+J198+J201+J204+J207+J210+J213+J216+J219+J222+J225+J228+J231+J234+J237+J240+J243+J246+J249+J252</f>
        <v>8</v>
      </c>
      <c r="K67" s="1">
        <f t="shared" si="26"/>
        <v>8</v>
      </c>
      <c r="L67" s="1">
        <f t="shared" si="26"/>
        <v>0</v>
      </c>
      <c r="M67" s="1">
        <f t="shared" si="26"/>
        <v>0</v>
      </c>
      <c r="N67" s="1">
        <f t="shared" si="26"/>
        <v>175.53234</v>
      </c>
      <c r="O67" s="1">
        <f>N67/I67*100</f>
        <v>5.0420767805592668</v>
      </c>
      <c r="P67" s="203"/>
      <c r="Q67" s="134"/>
      <c r="R67" s="10">
        <v>1</v>
      </c>
      <c r="S67" s="10"/>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row>
    <row r="68" spans="1:261" s="22" customFormat="1" ht="228" customHeight="1" outlineLevel="1" x14ac:dyDescent="0.4">
      <c r="A68" s="85" t="s">
        <v>162</v>
      </c>
      <c r="B68" s="70" t="s">
        <v>133</v>
      </c>
      <c r="C68" s="70" t="s">
        <v>327</v>
      </c>
      <c r="D68" s="65">
        <v>44197</v>
      </c>
      <c r="E68" s="65">
        <v>44561</v>
      </c>
      <c r="F68" s="65">
        <v>44197</v>
      </c>
      <c r="G68" s="65"/>
      <c r="H68" s="92" t="s">
        <v>10</v>
      </c>
      <c r="I68" s="1" t="s">
        <v>11</v>
      </c>
      <c r="J68" s="1" t="s">
        <v>11</v>
      </c>
      <c r="K68" s="1" t="s">
        <v>11</v>
      </c>
      <c r="L68" s="1" t="s">
        <v>11</v>
      </c>
      <c r="M68" s="1" t="s">
        <v>11</v>
      </c>
      <c r="N68" s="1" t="s">
        <v>11</v>
      </c>
      <c r="O68" s="1" t="s">
        <v>11</v>
      </c>
      <c r="P68" s="87" t="s">
        <v>221</v>
      </c>
      <c r="Q68" s="87"/>
      <c r="R68" s="10"/>
      <c r="S68" s="10"/>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row>
    <row r="69" spans="1:261" s="15" customFormat="1" ht="231.75" customHeight="1" outlineLevel="1" x14ac:dyDescent="0.4">
      <c r="A69" s="85" t="s">
        <v>169</v>
      </c>
      <c r="B69" s="70" t="s">
        <v>350</v>
      </c>
      <c r="C69" s="70" t="s">
        <v>327</v>
      </c>
      <c r="D69" s="65">
        <v>44279</v>
      </c>
      <c r="E69" s="65">
        <v>44561</v>
      </c>
      <c r="F69" s="65">
        <v>44279</v>
      </c>
      <c r="G69" s="65"/>
      <c r="H69" s="92" t="s">
        <v>10</v>
      </c>
      <c r="I69" s="1" t="s">
        <v>11</v>
      </c>
      <c r="J69" s="1" t="s">
        <v>11</v>
      </c>
      <c r="K69" s="1" t="s">
        <v>11</v>
      </c>
      <c r="L69" s="1" t="s">
        <v>11</v>
      </c>
      <c r="M69" s="1" t="s">
        <v>11</v>
      </c>
      <c r="N69" s="1" t="s">
        <v>11</v>
      </c>
      <c r="O69" s="1" t="s">
        <v>11</v>
      </c>
      <c r="P69" s="90" t="s">
        <v>222</v>
      </c>
      <c r="Q69" s="90"/>
      <c r="R69" s="10"/>
      <c r="S69" s="13"/>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row>
    <row r="70" spans="1:261" s="15" customFormat="1" ht="31.95" customHeight="1" outlineLevel="1" x14ac:dyDescent="0.4">
      <c r="A70" s="125" t="s">
        <v>422</v>
      </c>
      <c r="B70" s="126" t="s">
        <v>134</v>
      </c>
      <c r="C70" s="126" t="s">
        <v>356</v>
      </c>
      <c r="D70" s="112">
        <v>44279</v>
      </c>
      <c r="E70" s="112">
        <v>44561</v>
      </c>
      <c r="F70" s="112">
        <v>44279</v>
      </c>
      <c r="G70" s="112"/>
      <c r="H70" s="92" t="s">
        <v>6</v>
      </c>
      <c r="I70" s="1">
        <f>I71+I72</f>
        <v>66616.649999999994</v>
      </c>
      <c r="J70" s="1">
        <f t="shared" ref="J70:N70" si="27">J71+J72</f>
        <v>160</v>
      </c>
      <c r="K70" s="1">
        <f t="shared" si="27"/>
        <v>160</v>
      </c>
      <c r="L70" s="1">
        <f t="shared" si="27"/>
        <v>0</v>
      </c>
      <c r="M70" s="1">
        <f t="shared" si="27"/>
        <v>0</v>
      </c>
      <c r="N70" s="1">
        <f t="shared" si="27"/>
        <v>3510.5733399999999</v>
      </c>
      <c r="O70" s="1">
        <f>N70/I70*100</f>
        <v>5.2698136877192114</v>
      </c>
      <c r="P70" s="203" t="s">
        <v>223</v>
      </c>
      <c r="Q70" s="134"/>
      <c r="R70" s="10"/>
      <c r="S70" s="13"/>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row>
    <row r="71" spans="1:261" s="15" customFormat="1" ht="22.5" customHeight="1" outlineLevel="1" x14ac:dyDescent="0.4">
      <c r="A71" s="125"/>
      <c r="B71" s="126"/>
      <c r="C71" s="127"/>
      <c r="D71" s="112"/>
      <c r="E71" s="112"/>
      <c r="F71" s="112"/>
      <c r="G71" s="112"/>
      <c r="H71" s="92" t="s">
        <v>8</v>
      </c>
      <c r="I71" s="1">
        <f>I74+I77+I80+I83+I86+I89+I92+I95+I98+I101+I104+I107+I110+I113+I116+I119+I122+I125+I128+I131+I134+I137+I140+I143+I146+I149+I152+I155+I158+I161+I164+I167+I170+I173+I176+I179+I182+I185+I188+I191+I194+I197+I200+I203+I206+I209+I212+I215+I218+I221+I224+I227+I230+I233+I236+I239+I242+I245+I248+I251+I256</f>
        <v>63135.299999999996</v>
      </c>
      <c r="J71" s="1">
        <f t="shared" ref="J71:N71" si="28">J74+J77+J80+J83+J86+J89+J92+J95+J98+J101+J104+J107+J110+J113+J116+J119+J122+J125+J128+J131+J134+J137+J140+J143+J146+J149+J152+J155+J158+J161+J164+J167+J170+J173+J176+J179+J182+J185+J188+J191+J194+J197+J200+J203+J206+J209+J212+J215+J218+J221+J224+J227+J230+J233+J236+J239+J242+J245+J248+J251+J256</f>
        <v>152</v>
      </c>
      <c r="K71" s="1">
        <f t="shared" si="28"/>
        <v>152</v>
      </c>
      <c r="L71" s="1">
        <f t="shared" si="28"/>
        <v>0</v>
      </c>
      <c r="M71" s="1">
        <f t="shared" si="28"/>
        <v>0</v>
      </c>
      <c r="N71" s="1">
        <f t="shared" si="28"/>
        <v>3335.0409999999997</v>
      </c>
      <c r="O71" s="1">
        <f t="shared" ref="O71:O72" si="29">N71/I71*100</f>
        <v>5.2823713516843984</v>
      </c>
      <c r="P71" s="203"/>
      <c r="Q71" s="134"/>
      <c r="R71" s="10"/>
      <c r="S71" s="13"/>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row>
    <row r="72" spans="1:261" s="15" customFormat="1" ht="82.95" customHeight="1" outlineLevel="1" x14ac:dyDescent="0.4">
      <c r="A72" s="125"/>
      <c r="B72" s="126"/>
      <c r="C72" s="127"/>
      <c r="D72" s="112"/>
      <c r="E72" s="112"/>
      <c r="F72" s="112"/>
      <c r="G72" s="112"/>
      <c r="H72" s="92" t="s">
        <v>9</v>
      </c>
      <c r="I72" s="1">
        <f>I75+I78+I81+I84+I87+I90+I93+I96+I99+I102+I105+I108+I111+I114+I117+I120+I123+I126+I129+I132+I135+I138+I141+I144+I147+I150+I153+I156+I159+I162+I165+I168+I171+I174+I177+I180+I183+I186+I189+I192+I195+I198+I201+I204+I207+I210+I213+I216+I219+I222+I225+I228+I231+I234+I237+I240+I243+I246+I249+I252</f>
        <v>3481.3499999999995</v>
      </c>
      <c r="J72" s="1">
        <f t="shared" ref="J72:N72" si="30">J75+J78+J81+J84+J87+J90+J93+J96+J99+J102+J105+J108+J111+J114+J117+J120+J123+J126+J129+J132+J135+J138+J141+J144+J147+J150+J153+J156+J159+J162+J165+J168+J171+J174+J177+J180+J183+J186+J189+J192+J195+J198+J201+J204+J207+J210+J213+J216+J219+J222+J225+J228+J231+J234+J237+J240+J243+J246+J249+J252</f>
        <v>8</v>
      </c>
      <c r="K72" s="1">
        <f t="shared" si="30"/>
        <v>8</v>
      </c>
      <c r="L72" s="1">
        <f t="shared" si="30"/>
        <v>0</v>
      </c>
      <c r="M72" s="1">
        <f t="shared" si="30"/>
        <v>0</v>
      </c>
      <c r="N72" s="1">
        <f t="shared" si="30"/>
        <v>175.53234</v>
      </c>
      <c r="O72" s="1">
        <f t="shared" si="29"/>
        <v>5.0420767805592668</v>
      </c>
      <c r="P72" s="203"/>
      <c r="Q72" s="134"/>
      <c r="R72" s="10"/>
      <c r="S72" s="13"/>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row>
    <row r="73" spans="1:261" s="15" customFormat="1" ht="20.25" customHeight="1" outlineLevel="1" x14ac:dyDescent="0.4">
      <c r="A73" s="113" t="s">
        <v>407</v>
      </c>
      <c r="B73" s="126" t="s">
        <v>204</v>
      </c>
      <c r="C73" s="126" t="s">
        <v>328</v>
      </c>
      <c r="D73" s="112">
        <v>44279</v>
      </c>
      <c r="E73" s="112">
        <v>44561</v>
      </c>
      <c r="F73" s="112">
        <v>44279</v>
      </c>
      <c r="G73" s="112"/>
      <c r="H73" s="92" t="s">
        <v>6</v>
      </c>
      <c r="I73" s="1">
        <v>705.39</v>
      </c>
      <c r="J73" s="1"/>
      <c r="K73" s="1"/>
      <c r="L73" s="1"/>
      <c r="M73" s="1"/>
      <c r="N73" s="1">
        <v>0</v>
      </c>
      <c r="O73" s="1">
        <v>0</v>
      </c>
      <c r="P73" s="203" t="s">
        <v>583</v>
      </c>
      <c r="Q73" s="134"/>
      <c r="R73" s="10"/>
      <c r="S73" s="13"/>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row>
    <row r="74" spans="1:261" s="15" customFormat="1" ht="22.5" customHeight="1" outlineLevel="1" x14ac:dyDescent="0.4">
      <c r="A74" s="114"/>
      <c r="B74" s="126"/>
      <c r="C74" s="127"/>
      <c r="D74" s="112"/>
      <c r="E74" s="112"/>
      <c r="F74" s="112"/>
      <c r="G74" s="112"/>
      <c r="H74" s="92" t="s">
        <v>8</v>
      </c>
      <c r="I74" s="1">
        <v>670.12</v>
      </c>
      <c r="J74" s="1"/>
      <c r="K74" s="1"/>
      <c r="L74" s="1"/>
      <c r="M74" s="1"/>
      <c r="N74" s="1">
        <v>0</v>
      </c>
      <c r="O74" s="1">
        <v>0</v>
      </c>
      <c r="P74" s="203"/>
      <c r="Q74" s="134"/>
      <c r="R74" s="10"/>
      <c r="S74" s="13"/>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row>
    <row r="75" spans="1:261" s="15" customFormat="1" ht="133.5" customHeight="1" outlineLevel="1" x14ac:dyDescent="0.4">
      <c r="A75" s="115"/>
      <c r="B75" s="121"/>
      <c r="C75" s="127"/>
      <c r="D75" s="112"/>
      <c r="E75" s="112"/>
      <c r="F75" s="112"/>
      <c r="G75" s="112"/>
      <c r="H75" s="92" t="s">
        <v>9</v>
      </c>
      <c r="I75" s="1">
        <v>35.269999999999982</v>
      </c>
      <c r="J75" s="1"/>
      <c r="K75" s="1"/>
      <c r="L75" s="1"/>
      <c r="M75" s="1"/>
      <c r="N75" s="1">
        <v>0</v>
      </c>
      <c r="O75" s="1">
        <v>0</v>
      </c>
      <c r="P75" s="203"/>
      <c r="Q75" s="134"/>
      <c r="R75" s="10"/>
      <c r="S75" s="13"/>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row>
    <row r="76" spans="1:261" s="15" customFormat="1" ht="20.25" customHeight="1" outlineLevel="1" x14ac:dyDescent="0.4">
      <c r="A76" s="125" t="s">
        <v>408</v>
      </c>
      <c r="B76" s="126" t="s">
        <v>393</v>
      </c>
      <c r="C76" s="126" t="s">
        <v>328</v>
      </c>
      <c r="D76" s="112">
        <v>44371</v>
      </c>
      <c r="E76" s="112">
        <v>44561</v>
      </c>
      <c r="F76" s="112">
        <v>44371</v>
      </c>
      <c r="G76" s="112"/>
      <c r="H76" s="92" t="s">
        <v>6</v>
      </c>
      <c r="I76" s="1">
        <f>SUM(I77:I78)</f>
        <v>2535.4899999999998</v>
      </c>
      <c r="J76" s="1">
        <f t="shared" ref="J76:N76" si="31">SUM(J77:J78)</f>
        <v>0</v>
      </c>
      <c r="K76" s="1">
        <f t="shared" si="31"/>
        <v>0</v>
      </c>
      <c r="L76" s="1">
        <f t="shared" si="31"/>
        <v>0</v>
      </c>
      <c r="M76" s="1">
        <f t="shared" si="31"/>
        <v>0</v>
      </c>
      <c r="N76" s="1">
        <f t="shared" si="31"/>
        <v>0</v>
      </c>
      <c r="O76" s="1">
        <v>0</v>
      </c>
      <c r="P76" s="203" t="s">
        <v>582</v>
      </c>
      <c r="Q76" s="134"/>
      <c r="R76" s="10"/>
      <c r="S76" s="13"/>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row>
    <row r="77" spans="1:261" s="15" customFormat="1" ht="22.5" customHeight="1" outlineLevel="1" x14ac:dyDescent="0.4">
      <c r="A77" s="125"/>
      <c r="B77" s="126"/>
      <c r="C77" s="127"/>
      <c r="D77" s="112"/>
      <c r="E77" s="112"/>
      <c r="F77" s="112"/>
      <c r="G77" s="112"/>
      <c r="H77" s="92" t="s">
        <v>8</v>
      </c>
      <c r="I77" s="1">
        <v>2408.71</v>
      </c>
      <c r="J77" s="1"/>
      <c r="K77" s="1"/>
      <c r="L77" s="1"/>
      <c r="M77" s="1"/>
      <c r="N77" s="1">
        <v>0</v>
      </c>
      <c r="O77" s="1">
        <v>0</v>
      </c>
      <c r="P77" s="203"/>
      <c r="Q77" s="134"/>
      <c r="R77" s="10"/>
      <c r="S77" s="13"/>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row>
    <row r="78" spans="1:261" s="15" customFormat="1" ht="126.75" customHeight="1" outlineLevel="1" x14ac:dyDescent="0.4">
      <c r="A78" s="125"/>
      <c r="B78" s="126"/>
      <c r="C78" s="127"/>
      <c r="D78" s="112"/>
      <c r="E78" s="112"/>
      <c r="F78" s="112"/>
      <c r="G78" s="112"/>
      <c r="H78" s="92" t="s">
        <v>9</v>
      </c>
      <c r="I78" s="1">
        <v>126.77999999999975</v>
      </c>
      <c r="J78" s="1"/>
      <c r="K78" s="1"/>
      <c r="L78" s="1"/>
      <c r="M78" s="1"/>
      <c r="N78" s="1">
        <v>0</v>
      </c>
      <c r="O78" s="1">
        <v>0</v>
      </c>
      <c r="P78" s="203"/>
      <c r="Q78" s="134"/>
      <c r="R78" s="10"/>
      <c r="S78" s="13"/>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row>
    <row r="79" spans="1:261" s="15" customFormat="1" ht="20.25" customHeight="1" outlineLevel="1" x14ac:dyDescent="0.4">
      <c r="A79" s="125" t="s">
        <v>409</v>
      </c>
      <c r="B79" s="126" t="s">
        <v>205</v>
      </c>
      <c r="C79" s="126" t="s">
        <v>329</v>
      </c>
      <c r="D79" s="112">
        <v>44279</v>
      </c>
      <c r="E79" s="112">
        <v>44561</v>
      </c>
      <c r="F79" s="112">
        <v>44279</v>
      </c>
      <c r="G79" s="112"/>
      <c r="H79" s="92" t="s">
        <v>6</v>
      </c>
      <c r="I79" s="1">
        <v>570</v>
      </c>
      <c r="J79" s="1"/>
      <c r="K79" s="1"/>
      <c r="L79" s="1"/>
      <c r="M79" s="1"/>
      <c r="N79" s="1">
        <v>0</v>
      </c>
      <c r="O79" s="1">
        <v>0</v>
      </c>
      <c r="P79" s="126" t="s">
        <v>581</v>
      </c>
      <c r="Q79" s="139"/>
      <c r="R79" s="10"/>
      <c r="S79" s="13"/>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row>
    <row r="80" spans="1:261" s="15" customFormat="1" ht="22.5" customHeight="1" outlineLevel="1" x14ac:dyDescent="0.4">
      <c r="A80" s="125"/>
      <c r="B80" s="126"/>
      <c r="C80" s="127"/>
      <c r="D80" s="112"/>
      <c r="E80" s="112"/>
      <c r="F80" s="112"/>
      <c r="G80" s="112"/>
      <c r="H80" s="92" t="s">
        <v>8</v>
      </c>
      <c r="I80" s="1">
        <v>541.5</v>
      </c>
      <c r="J80" s="1"/>
      <c r="K80" s="1"/>
      <c r="L80" s="1"/>
      <c r="M80" s="1"/>
      <c r="N80" s="1">
        <v>0</v>
      </c>
      <c r="O80" s="1">
        <v>0</v>
      </c>
      <c r="P80" s="126"/>
      <c r="Q80" s="139"/>
      <c r="R80" s="10"/>
      <c r="S80" s="13"/>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row>
    <row r="81" spans="1:261" s="15" customFormat="1" ht="195" customHeight="1" outlineLevel="1" x14ac:dyDescent="0.4">
      <c r="A81" s="125"/>
      <c r="B81" s="126"/>
      <c r="C81" s="127"/>
      <c r="D81" s="112"/>
      <c r="E81" s="112"/>
      <c r="F81" s="112"/>
      <c r="G81" s="112"/>
      <c r="H81" s="92" t="s">
        <v>9</v>
      </c>
      <c r="I81" s="1">
        <v>28.5</v>
      </c>
      <c r="J81" s="1"/>
      <c r="K81" s="1"/>
      <c r="L81" s="1"/>
      <c r="M81" s="1"/>
      <c r="N81" s="1">
        <v>0</v>
      </c>
      <c r="O81" s="1">
        <v>0</v>
      </c>
      <c r="P81" s="126"/>
      <c r="Q81" s="139"/>
      <c r="R81" s="10"/>
      <c r="S81" s="13"/>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row>
    <row r="82" spans="1:261" s="15" customFormat="1" ht="20.25" customHeight="1" outlineLevel="1" x14ac:dyDescent="0.4">
      <c r="A82" s="125" t="s">
        <v>410</v>
      </c>
      <c r="B82" s="126" t="s">
        <v>206</v>
      </c>
      <c r="C82" s="126" t="s">
        <v>329</v>
      </c>
      <c r="D82" s="112">
        <v>44279</v>
      </c>
      <c r="E82" s="112">
        <v>44561</v>
      </c>
      <c r="F82" s="112">
        <v>44279</v>
      </c>
      <c r="G82" s="112"/>
      <c r="H82" s="92" t="s">
        <v>6</v>
      </c>
      <c r="I82" s="1">
        <v>1900</v>
      </c>
      <c r="J82" s="1"/>
      <c r="K82" s="1"/>
      <c r="L82" s="1"/>
      <c r="M82" s="1"/>
      <c r="N82" s="1">
        <v>0</v>
      </c>
      <c r="O82" s="1">
        <v>0</v>
      </c>
      <c r="P82" s="126" t="s">
        <v>580</v>
      </c>
      <c r="Q82" s="139"/>
      <c r="R82" s="10"/>
      <c r="S82" s="13"/>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row>
    <row r="83" spans="1:261" s="15" customFormat="1" ht="22.5" customHeight="1" outlineLevel="1" x14ac:dyDescent="0.4">
      <c r="A83" s="125"/>
      <c r="B83" s="126"/>
      <c r="C83" s="127"/>
      <c r="D83" s="112"/>
      <c r="E83" s="112"/>
      <c r="F83" s="112"/>
      <c r="G83" s="112"/>
      <c r="H83" s="92" t="s">
        <v>8</v>
      </c>
      <c r="I83" s="1">
        <v>1805</v>
      </c>
      <c r="J83" s="1"/>
      <c r="K83" s="1"/>
      <c r="L83" s="1"/>
      <c r="M83" s="1"/>
      <c r="N83" s="1">
        <v>0</v>
      </c>
      <c r="O83" s="1">
        <v>0</v>
      </c>
      <c r="P83" s="126"/>
      <c r="Q83" s="139"/>
      <c r="R83" s="10"/>
      <c r="S83" s="13"/>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c r="IW83" s="14"/>
      <c r="IX83" s="14"/>
      <c r="IY83" s="14"/>
      <c r="IZ83" s="14"/>
      <c r="JA83" s="14"/>
    </row>
    <row r="84" spans="1:261" s="15" customFormat="1" ht="192.75" customHeight="1" outlineLevel="1" x14ac:dyDescent="0.4">
      <c r="A84" s="125"/>
      <c r="B84" s="126"/>
      <c r="C84" s="127"/>
      <c r="D84" s="112"/>
      <c r="E84" s="112"/>
      <c r="F84" s="112"/>
      <c r="G84" s="112"/>
      <c r="H84" s="92" t="s">
        <v>9</v>
      </c>
      <c r="I84" s="1">
        <v>95</v>
      </c>
      <c r="J84" s="1"/>
      <c r="K84" s="1"/>
      <c r="L84" s="1"/>
      <c r="M84" s="1"/>
      <c r="N84" s="1">
        <v>0</v>
      </c>
      <c r="O84" s="1">
        <v>0</v>
      </c>
      <c r="P84" s="126"/>
      <c r="Q84" s="139"/>
      <c r="R84" s="10"/>
      <c r="S84" s="13"/>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row>
    <row r="85" spans="1:261" s="15" customFormat="1" ht="20.25" customHeight="1" outlineLevel="1" x14ac:dyDescent="0.4">
      <c r="A85" s="125" t="s">
        <v>423</v>
      </c>
      <c r="B85" s="119" t="s">
        <v>296</v>
      </c>
      <c r="C85" s="126" t="s">
        <v>329</v>
      </c>
      <c r="D85" s="112">
        <v>44371</v>
      </c>
      <c r="E85" s="112">
        <v>44561</v>
      </c>
      <c r="F85" s="112">
        <v>44371</v>
      </c>
      <c r="G85" s="112"/>
      <c r="H85" s="92" t="s">
        <v>6</v>
      </c>
      <c r="I85" s="1">
        <v>37</v>
      </c>
      <c r="J85" s="1"/>
      <c r="K85" s="1"/>
      <c r="L85" s="1"/>
      <c r="M85" s="1"/>
      <c r="N85" s="1">
        <v>0</v>
      </c>
      <c r="O85" s="1">
        <v>0</v>
      </c>
      <c r="P85" s="126" t="s">
        <v>558</v>
      </c>
      <c r="Q85" s="139"/>
      <c r="R85" s="10"/>
      <c r="S85" s="13"/>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c r="IW85" s="14"/>
      <c r="IX85" s="14"/>
      <c r="IY85" s="14"/>
      <c r="IZ85" s="14"/>
      <c r="JA85" s="14"/>
    </row>
    <row r="86" spans="1:261" s="15" customFormat="1" ht="22.5" customHeight="1" outlineLevel="1" x14ac:dyDescent="0.4">
      <c r="A86" s="125"/>
      <c r="B86" s="120"/>
      <c r="C86" s="127"/>
      <c r="D86" s="112"/>
      <c r="E86" s="112"/>
      <c r="F86" s="112"/>
      <c r="G86" s="112"/>
      <c r="H86" s="92" t="s">
        <v>8</v>
      </c>
      <c r="I86" s="1">
        <v>35.15</v>
      </c>
      <c r="J86" s="1"/>
      <c r="K86" s="1"/>
      <c r="L86" s="1"/>
      <c r="M86" s="1"/>
      <c r="N86" s="1">
        <v>0</v>
      </c>
      <c r="O86" s="1">
        <v>0</v>
      </c>
      <c r="P86" s="126"/>
      <c r="Q86" s="139"/>
      <c r="R86" s="10"/>
      <c r="S86" s="13"/>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c r="IW86" s="14"/>
      <c r="IX86" s="14"/>
      <c r="IY86" s="14"/>
      <c r="IZ86" s="14"/>
      <c r="JA86" s="14"/>
    </row>
    <row r="87" spans="1:261" s="15" customFormat="1" ht="193.5" customHeight="1" outlineLevel="1" x14ac:dyDescent="0.4">
      <c r="A87" s="125"/>
      <c r="B87" s="121"/>
      <c r="C87" s="127"/>
      <c r="D87" s="112"/>
      <c r="E87" s="112"/>
      <c r="F87" s="112"/>
      <c r="G87" s="112"/>
      <c r="H87" s="92" t="s">
        <v>9</v>
      </c>
      <c r="I87" s="1">
        <v>1.85</v>
      </c>
      <c r="J87" s="1"/>
      <c r="K87" s="1"/>
      <c r="L87" s="1"/>
      <c r="M87" s="1"/>
      <c r="N87" s="1">
        <v>0</v>
      </c>
      <c r="O87" s="1">
        <v>0</v>
      </c>
      <c r="P87" s="126"/>
      <c r="Q87" s="139"/>
      <c r="R87" s="10"/>
      <c r="S87" s="13"/>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c r="IW87" s="14"/>
      <c r="IX87" s="14"/>
      <c r="IY87" s="14"/>
      <c r="IZ87" s="14"/>
      <c r="JA87" s="14"/>
    </row>
    <row r="88" spans="1:261" s="15" customFormat="1" ht="20.25" customHeight="1" outlineLevel="1" x14ac:dyDescent="0.4">
      <c r="A88" s="125" t="s">
        <v>411</v>
      </c>
      <c r="B88" s="119" t="s">
        <v>297</v>
      </c>
      <c r="C88" s="126" t="s">
        <v>329</v>
      </c>
      <c r="D88" s="112">
        <v>44371</v>
      </c>
      <c r="E88" s="112">
        <v>44561</v>
      </c>
      <c r="F88" s="112">
        <v>44371</v>
      </c>
      <c r="G88" s="112"/>
      <c r="H88" s="92" t="s">
        <v>6</v>
      </c>
      <c r="I88" s="1">
        <v>26</v>
      </c>
      <c r="J88" s="1"/>
      <c r="K88" s="1"/>
      <c r="L88" s="1"/>
      <c r="M88" s="1"/>
      <c r="N88" s="1">
        <v>0</v>
      </c>
      <c r="O88" s="1">
        <v>0</v>
      </c>
      <c r="P88" s="126" t="s">
        <v>558</v>
      </c>
      <c r="Q88" s="139"/>
      <c r="R88" s="10"/>
      <c r="S88" s="13"/>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c r="IW88" s="14"/>
      <c r="IX88" s="14"/>
      <c r="IY88" s="14"/>
      <c r="IZ88" s="14"/>
      <c r="JA88" s="14"/>
    </row>
    <row r="89" spans="1:261" s="15" customFormat="1" ht="22.5" customHeight="1" outlineLevel="1" x14ac:dyDescent="0.4">
      <c r="A89" s="125"/>
      <c r="B89" s="120"/>
      <c r="C89" s="127"/>
      <c r="D89" s="112"/>
      <c r="E89" s="112"/>
      <c r="F89" s="112"/>
      <c r="G89" s="112"/>
      <c r="H89" s="92" t="s">
        <v>8</v>
      </c>
      <c r="I89" s="1">
        <v>24.7</v>
      </c>
      <c r="J89" s="1"/>
      <c r="K89" s="1"/>
      <c r="L89" s="1"/>
      <c r="M89" s="1"/>
      <c r="N89" s="1">
        <v>0</v>
      </c>
      <c r="O89" s="1">
        <v>0</v>
      </c>
      <c r="P89" s="126"/>
      <c r="Q89" s="139"/>
      <c r="R89" s="10"/>
      <c r="S89" s="13"/>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c r="IW89" s="14"/>
      <c r="IX89" s="14"/>
      <c r="IY89" s="14"/>
      <c r="IZ89" s="14"/>
      <c r="JA89" s="14"/>
    </row>
    <row r="90" spans="1:261" s="15" customFormat="1" ht="193.5" customHeight="1" outlineLevel="1" x14ac:dyDescent="0.4">
      <c r="A90" s="125"/>
      <c r="B90" s="121"/>
      <c r="C90" s="127"/>
      <c r="D90" s="112"/>
      <c r="E90" s="112"/>
      <c r="F90" s="112"/>
      <c r="G90" s="112"/>
      <c r="H90" s="92" t="s">
        <v>9</v>
      </c>
      <c r="I90" s="1">
        <v>1.3</v>
      </c>
      <c r="J90" s="1"/>
      <c r="K90" s="1"/>
      <c r="L90" s="1"/>
      <c r="M90" s="1"/>
      <c r="N90" s="1">
        <v>0</v>
      </c>
      <c r="O90" s="1">
        <v>0</v>
      </c>
      <c r="P90" s="126"/>
      <c r="Q90" s="139"/>
      <c r="R90" s="10"/>
      <c r="S90" s="13"/>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c r="IW90" s="14"/>
      <c r="IX90" s="14"/>
      <c r="IY90" s="14"/>
      <c r="IZ90" s="14"/>
      <c r="JA90" s="14"/>
    </row>
    <row r="91" spans="1:261" s="15" customFormat="1" ht="20.25" customHeight="1" outlineLevel="1" x14ac:dyDescent="0.4">
      <c r="A91" s="125" t="s">
        <v>412</v>
      </c>
      <c r="B91" s="119" t="s">
        <v>300</v>
      </c>
      <c r="C91" s="126" t="s">
        <v>329</v>
      </c>
      <c r="D91" s="112">
        <v>44371</v>
      </c>
      <c r="E91" s="112">
        <v>44561</v>
      </c>
      <c r="F91" s="112">
        <v>44371</v>
      </c>
      <c r="G91" s="112"/>
      <c r="H91" s="92" t="s">
        <v>6</v>
      </c>
      <c r="I91" s="1">
        <v>41</v>
      </c>
      <c r="J91" s="1"/>
      <c r="K91" s="1"/>
      <c r="L91" s="1"/>
      <c r="M91" s="1"/>
      <c r="N91" s="1">
        <v>0</v>
      </c>
      <c r="O91" s="1">
        <v>0</v>
      </c>
      <c r="P91" s="126" t="s">
        <v>558</v>
      </c>
      <c r="Q91" s="139"/>
      <c r="R91" s="10"/>
      <c r="S91" s="13"/>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c r="IW91" s="14"/>
      <c r="IX91" s="14"/>
      <c r="IY91" s="14"/>
      <c r="IZ91" s="14"/>
      <c r="JA91" s="14"/>
    </row>
    <row r="92" spans="1:261" s="15" customFormat="1" ht="22.5" customHeight="1" outlineLevel="1" x14ac:dyDescent="0.4">
      <c r="A92" s="125"/>
      <c r="B92" s="120"/>
      <c r="C92" s="127"/>
      <c r="D92" s="112"/>
      <c r="E92" s="112"/>
      <c r="F92" s="112"/>
      <c r="G92" s="112"/>
      <c r="H92" s="92" t="s">
        <v>8</v>
      </c>
      <c r="I92" s="1">
        <v>38.950000000000003</v>
      </c>
      <c r="J92" s="1"/>
      <c r="K92" s="1"/>
      <c r="L92" s="1"/>
      <c r="M92" s="1"/>
      <c r="N92" s="1">
        <v>0</v>
      </c>
      <c r="O92" s="1">
        <v>0</v>
      </c>
      <c r="P92" s="126"/>
      <c r="Q92" s="139"/>
      <c r="R92" s="10"/>
      <c r="S92" s="13"/>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c r="IW92" s="14"/>
      <c r="IX92" s="14"/>
      <c r="IY92" s="14"/>
      <c r="IZ92" s="14"/>
      <c r="JA92" s="14"/>
    </row>
    <row r="93" spans="1:261" s="15" customFormat="1" ht="187.5" customHeight="1" outlineLevel="1" x14ac:dyDescent="0.4">
      <c r="A93" s="125"/>
      <c r="B93" s="121"/>
      <c r="C93" s="127"/>
      <c r="D93" s="112"/>
      <c r="E93" s="112"/>
      <c r="F93" s="112"/>
      <c r="G93" s="112"/>
      <c r="H93" s="92" t="s">
        <v>9</v>
      </c>
      <c r="I93" s="1">
        <v>2.0499999999999998</v>
      </c>
      <c r="J93" s="1"/>
      <c r="K93" s="1"/>
      <c r="L93" s="1"/>
      <c r="M93" s="1"/>
      <c r="N93" s="1">
        <v>0</v>
      </c>
      <c r="O93" s="1">
        <v>0</v>
      </c>
      <c r="P93" s="126"/>
      <c r="Q93" s="139"/>
      <c r="R93" s="10"/>
      <c r="S93" s="13"/>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row>
    <row r="94" spans="1:261" s="15" customFormat="1" ht="20.25" customHeight="1" outlineLevel="1" x14ac:dyDescent="0.4">
      <c r="A94" s="125" t="s">
        <v>413</v>
      </c>
      <c r="B94" s="119" t="s">
        <v>298</v>
      </c>
      <c r="C94" s="126" t="s">
        <v>329</v>
      </c>
      <c r="D94" s="112">
        <v>44371</v>
      </c>
      <c r="E94" s="112">
        <v>44561</v>
      </c>
      <c r="F94" s="112">
        <v>44371</v>
      </c>
      <c r="G94" s="112"/>
      <c r="H94" s="92" t="s">
        <v>6</v>
      </c>
      <c r="I94" s="1">
        <v>1400</v>
      </c>
      <c r="J94" s="1"/>
      <c r="K94" s="1"/>
      <c r="L94" s="1"/>
      <c r="M94" s="1"/>
      <c r="N94" s="1">
        <v>0</v>
      </c>
      <c r="O94" s="1">
        <v>0</v>
      </c>
      <c r="P94" s="126" t="s">
        <v>558</v>
      </c>
      <c r="Q94" s="139"/>
      <c r="R94" s="10"/>
      <c r="S94" s="13"/>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row>
    <row r="95" spans="1:261" s="15" customFormat="1" ht="22.5" customHeight="1" outlineLevel="1" x14ac:dyDescent="0.4">
      <c r="A95" s="125"/>
      <c r="B95" s="120"/>
      <c r="C95" s="127"/>
      <c r="D95" s="112"/>
      <c r="E95" s="112"/>
      <c r="F95" s="112"/>
      <c r="G95" s="112"/>
      <c r="H95" s="92" t="s">
        <v>8</v>
      </c>
      <c r="I95" s="1">
        <v>1330</v>
      </c>
      <c r="J95" s="1"/>
      <c r="K95" s="1"/>
      <c r="L95" s="1"/>
      <c r="M95" s="1"/>
      <c r="N95" s="1">
        <v>0</v>
      </c>
      <c r="O95" s="1">
        <v>0</v>
      </c>
      <c r="P95" s="126"/>
      <c r="Q95" s="139"/>
      <c r="R95" s="10"/>
      <c r="S95" s="13"/>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c r="IW95" s="14"/>
      <c r="IX95" s="14"/>
      <c r="IY95" s="14"/>
      <c r="IZ95" s="14"/>
      <c r="JA95" s="14"/>
    </row>
    <row r="96" spans="1:261" s="15" customFormat="1" ht="188.25" customHeight="1" outlineLevel="1" x14ac:dyDescent="0.4">
      <c r="A96" s="125"/>
      <c r="B96" s="121"/>
      <c r="C96" s="127"/>
      <c r="D96" s="112"/>
      <c r="E96" s="112"/>
      <c r="F96" s="112"/>
      <c r="G96" s="112"/>
      <c r="H96" s="92" t="s">
        <v>9</v>
      </c>
      <c r="I96" s="1">
        <v>70</v>
      </c>
      <c r="J96" s="1"/>
      <c r="K96" s="1"/>
      <c r="L96" s="1"/>
      <c r="M96" s="1"/>
      <c r="N96" s="1">
        <v>0</v>
      </c>
      <c r="O96" s="1">
        <v>0</v>
      </c>
      <c r="P96" s="126"/>
      <c r="Q96" s="139"/>
      <c r="R96" s="10"/>
      <c r="S96" s="13"/>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row>
    <row r="97" spans="1:261" s="15" customFormat="1" ht="20.25" customHeight="1" outlineLevel="1" x14ac:dyDescent="0.4">
      <c r="A97" s="125" t="s">
        <v>414</v>
      </c>
      <c r="B97" s="119" t="s">
        <v>299</v>
      </c>
      <c r="C97" s="126" t="s">
        <v>329</v>
      </c>
      <c r="D97" s="112">
        <v>44371</v>
      </c>
      <c r="E97" s="112">
        <v>44561</v>
      </c>
      <c r="F97" s="112">
        <v>44371</v>
      </c>
      <c r="G97" s="112"/>
      <c r="H97" s="92" t="s">
        <v>6</v>
      </c>
      <c r="I97" s="1">
        <v>41</v>
      </c>
      <c r="J97" s="1"/>
      <c r="K97" s="1"/>
      <c r="L97" s="1"/>
      <c r="M97" s="1"/>
      <c r="N97" s="1">
        <v>0</v>
      </c>
      <c r="O97" s="1">
        <v>0</v>
      </c>
      <c r="P97" s="126" t="s">
        <v>558</v>
      </c>
      <c r="Q97" s="139"/>
      <c r="R97" s="10"/>
      <c r="S97" s="13"/>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c r="IW97" s="14"/>
      <c r="IX97" s="14"/>
      <c r="IY97" s="14"/>
      <c r="IZ97" s="14"/>
      <c r="JA97" s="14"/>
    </row>
    <row r="98" spans="1:261" s="15" customFormat="1" ht="22.5" customHeight="1" outlineLevel="1" x14ac:dyDescent="0.4">
      <c r="A98" s="125"/>
      <c r="B98" s="120"/>
      <c r="C98" s="127"/>
      <c r="D98" s="112"/>
      <c r="E98" s="112"/>
      <c r="F98" s="112"/>
      <c r="G98" s="112"/>
      <c r="H98" s="92" t="s">
        <v>8</v>
      </c>
      <c r="I98" s="1">
        <v>38.950000000000003</v>
      </c>
      <c r="J98" s="1"/>
      <c r="K98" s="1"/>
      <c r="L98" s="1"/>
      <c r="M98" s="1"/>
      <c r="N98" s="1">
        <v>0</v>
      </c>
      <c r="O98" s="1">
        <v>0</v>
      </c>
      <c r="P98" s="126"/>
      <c r="Q98" s="139"/>
      <c r="R98" s="10"/>
      <c r="S98" s="13"/>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4"/>
      <c r="IW98" s="14"/>
      <c r="IX98" s="14"/>
      <c r="IY98" s="14"/>
      <c r="IZ98" s="14"/>
      <c r="JA98" s="14"/>
    </row>
    <row r="99" spans="1:261" s="15" customFormat="1" ht="193.5" customHeight="1" outlineLevel="1" x14ac:dyDescent="0.4">
      <c r="A99" s="125"/>
      <c r="B99" s="121"/>
      <c r="C99" s="127"/>
      <c r="D99" s="112"/>
      <c r="E99" s="112"/>
      <c r="F99" s="112"/>
      <c r="G99" s="112"/>
      <c r="H99" s="92" t="s">
        <v>9</v>
      </c>
      <c r="I99" s="1">
        <v>2.0499999999999998</v>
      </c>
      <c r="J99" s="1"/>
      <c r="K99" s="1"/>
      <c r="L99" s="1"/>
      <c r="M99" s="1"/>
      <c r="N99" s="1">
        <v>0</v>
      </c>
      <c r="O99" s="1">
        <v>0</v>
      </c>
      <c r="P99" s="126"/>
      <c r="Q99" s="139"/>
      <c r="R99" s="10"/>
      <c r="S99" s="13"/>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4"/>
      <c r="IW99" s="14"/>
      <c r="IX99" s="14"/>
      <c r="IY99" s="14"/>
      <c r="IZ99" s="14"/>
      <c r="JA99" s="14"/>
    </row>
    <row r="100" spans="1:261" s="15" customFormat="1" ht="20.25" customHeight="1" outlineLevel="1" x14ac:dyDescent="0.4">
      <c r="A100" s="125" t="s">
        <v>415</v>
      </c>
      <c r="B100" s="126" t="s">
        <v>301</v>
      </c>
      <c r="C100" s="126" t="s">
        <v>394</v>
      </c>
      <c r="D100" s="112">
        <v>44371</v>
      </c>
      <c r="E100" s="112">
        <v>44561</v>
      </c>
      <c r="F100" s="112">
        <v>44371</v>
      </c>
      <c r="G100" s="112"/>
      <c r="H100" s="92" t="s">
        <v>6</v>
      </c>
      <c r="I100" s="1">
        <v>2631.5790000000002</v>
      </c>
      <c r="J100" s="1"/>
      <c r="K100" s="1"/>
      <c r="L100" s="1"/>
      <c r="M100" s="1"/>
      <c r="N100" s="1">
        <v>0</v>
      </c>
      <c r="O100" s="1">
        <v>0</v>
      </c>
      <c r="P100" s="126" t="s">
        <v>558</v>
      </c>
      <c r="Q100" s="139"/>
      <c r="R100" s="10"/>
      <c r="S100" s="13"/>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4"/>
      <c r="IW100" s="14"/>
      <c r="IX100" s="14"/>
      <c r="IY100" s="14"/>
      <c r="IZ100" s="14"/>
      <c r="JA100" s="14"/>
    </row>
    <row r="101" spans="1:261" s="15" customFormat="1" ht="22.5" customHeight="1" outlineLevel="1" x14ac:dyDescent="0.4">
      <c r="A101" s="125"/>
      <c r="B101" s="126"/>
      <c r="C101" s="127"/>
      <c r="D101" s="112"/>
      <c r="E101" s="112"/>
      <c r="F101" s="112"/>
      <c r="G101" s="112"/>
      <c r="H101" s="92" t="s">
        <v>8</v>
      </c>
      <c r="I101" s="1">
        <v>2500</v>
      </c>
      <c r="J101" s="1"/>
      <c r="K101" s="1"/>
      <c r="L101" s="1"/>
      <c r="M101" s="1"/>
      <c r="N101" s="1">
        <v>0</v>
      </c>
      <c r="O101" s="1">
        <v>0</v>
      </c>
      <c r="P101" s="126"/>
      <c r="Q101" s="139"/>
      <c r="R101" s="10"/>
      <c r="S101" s="13"/>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4"/>
      <c r="IW101" s="14"/>
      <c r="IX101" s="14"/>
      <c r="IY101" s="14"/>
      <c r="IZ101" s="14"/>
      <c r="JA101" s="14"/>
    </row>
    <row r="102" spans="1:261" s="15" customFormat="1" ht="184.5" customHeight="1" outlineLevel="1" x14ac:dyDescent="0.4">
      <c r="A102" s="125"/>
      <c r="B102" s="126"/>
      <c r="C102" s="127"/>
      <c r="D102" s="112"/>
      <c r="E102" s="112"/>
      <c r="F102" s="112"/>
      <c r="G102" s="112"/>
      <c r="H102" s="92" t="s">
        <v>9</v>
      </c>
      <c r="I102" s="1">
        <v>131.58000000000001</v>
      </c>
      <c r="J102" s="1"/>
      <c r="K102" s="1"/>
      <c r="L102" s="1"/>
      <c r="M102" s="1"/>
      <c r="N102" s="1">
        <v>0</v>
      </c>
      <c r="O102" s="1">
        <v>0</v>
      </c>
      <c r="P102" s="126"/>
      <c r="Q102" s="139"/>
      <c r="R102" s="10"/>
      <c r="S102" s="13"/>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4"/>
      <c r="IW102" s="14"/>
      <c r="IX102" s="14"/>
      <c r="IY102" s="14"/>
      <c r="IZ102" s="14"/>
      <c r="JA102" s="14"/>
    </row>
    <row r="103" spans="1:261" s="15" customFormat="1" ht="20.25" customHeight="1" outlineLevel="1" x14ac:dyDescent="0.4">
      <c r="A103" s="125" t="s">
        <v>416</v>
      </c>
      <c r="B103" s="126" t="s">
        <v>302</v>
      </c>
      <c r="C103" s="126" t="s">
        <v>395</v>
      </c>
      <c r="D103" s="112">
        <v>44371</v>
      </c>
      <c r="E103" s="112">
        <v>44561</v>
      </c>
      <c r="F103" s="112">
        <v>44371</v>
      </c>
      <c r="G103" s="112"/>
      <c r="H103" s="92" t="s">
        <v>6</v>
      </c>
      <c r="I103" s="1">
        <v>2631.5790000000002</v>
      </c>
      <c r="J103" s="1"/>
      <c r="K103" s="1"/>
      <c r="L103" s="1"/>
      <c r="M103" s="1"/>
      <c r="N103" s="1">
        <v>0</v>
      </c>
      <c r="O103" s="1">
        <v>0</v>
      </c>
      <c r="P103" s="126" t="s">
        <v>558</v>
      </c>
      <c r="Q103" s="139"/>
      <c r="R103" s="10"/>
      <c r="S103" s="13"/>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c r="IW103" s="14"/>
      <c r="IX103" s="14"/>
      <c r="IY103" s="14"/>
      <c r="IZ103" s="14"/>
      <c r="JA103" s="14"/>
    </row>
    <row r="104" spans="1:261" s="15" customFormat="1" ht="22.5" customHeight="1" outlineLevel="1" x14ac:dyDescent="0.4">
      <c r="A104" s="125"/>
      <c r="B104" s="126"/>
      <c r="C104" s="158"/>
      <c r="D104" s="112"/>
      <c r="E104" s="112"/>
      <c r="F104" s="112"/>
      <c r="G104" s="112"/>
      <c r="H104" s="92" t="s">
        <v>8</v>
      </c>
      <c r="I104" s="1">
        <v>2500</v>
      </c>
      <c r="J104" s="1"/>
      <c r="K104" s="1"/>
      <c r="L104" s="1"/>
      <c r="M104" s="1"/>
      <c r="N104" s="1">
        <v>0</v>
      </c>
      <c r="O104" s="1">
        <v>0</v>
      </c>
      <c r="P104" s="126"/>
      <c r="Q104" s="139"/>
      <c r="R104" s="10"/>
      <c r="S104" s="13"/>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c r="IW104" s="14"/>
      <c r="IX104" s="14"/>
      <c r="IY104" s="14"/>
      <c r="IZ104" s="14"/>
      <c r="JA104" s="14"/>
    </row>
    <row r="105" spans="1:261" s="15" customFormat="1" ht="195.75" customHeight="1" outlineLevel="1" x14ac:dyDescent="0.4">
      <c r="A105" s="125"/>
      <c r="B105" s="126"/>
      <c r="C105" s="158"/>
      <c r="D105" s="112"/>
      <c r="E105" s="112"/>
      <c r="F105" s="112"/>
      <c r="G105" s="112"/>
      <c r="H105" s="92" t="s">
        <v>9</v>
      </c>
      <c r="I105" s="1">
        <v>131.58000000000001</v>
      </c>
      <c r="J105" s="1"/>
      <c r="K105" s="1"/>
      <c r="L105" s="1"/>
      <c r="M105" s="1"/>
      <c r="N105" s="1">
        <v>0</v>
      </c>
      <c r="O105" s="1">
        <v>0</v>
      </c>
      <c r="P105" s="126"/>
      <c r="Q105" s="139"/>
      <c r="R105" s="10"/>
      <c r="S105" s="13"/>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row>
    <row r="106" spans="1:261" s="15" customFormat="1" ht="20.25" customHeight="1" outlineLevel="1" x14ac:dyDescent="0.4">
      <c r="A106" s="125" t="s">
        <v>417</v>
      </c>
      <c r="B106" s="126" t="s">
        <v>207</v>
      </c>
      <c r="C106" s="126" t="s">
        <v>330</v>
      </c>
      <c r="D106" s="112">
        <v>44279</v>
      </c>
      <c r="E106" s="112">
        <v>44561</v>
      </c>
      <c r="F106" s="112">
        <v>44279</v>
      </c>
      <c r="G106" s="112"/>
      <c r="H106" s="92" t="s">
        <v>6</v>
      </c>
      <c r="I106" s="1">
        <v>2000</v>
      </c>
      <c r="J106" s="1"/>
      <c r="K106" s="1"/>
      <c r="L106" s="1"/>
      <c r="M106" s="1"/>
      <c r="N106" s="1">
        <v>0</v>
      </c>
      <c r="O106" s="1">
        <v>0</v>
      </c>
      <c r="P106" s="126" t="s">
        <v>579</v>
      </c>
      <c r="Q106" s="139"/>
      <c r="R106" s="10"/>
      <c r="S106" s="13"/>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c r="IW106" s="14"/>
      <c r="IX106" s="14"/>
      <c r="IY106" s="14"/>
      <c r="IZ106" s="14"/>
      <c r="JA106" s="14"/>
    </row>
    <row r="107" spans="1:261" s="15" customFormat="1" ht="22.5" customHeight="1" outlineLevel="1" x14ac:dyDescent="0.4">
      <c r="A107" s="125"/>
      <c r="B107" s="126"/>
      <c r="C107" s="127"/>
      <c r="D107" s="112"/>
      <c r="E107" s="112"/>
      <c r="F107" s="112"/>
      <c r="G107" s="112"/>
      <c r="H107" s="92" t="s">
        <v>8</v>
      </c>
      <c r="I107" s="1">
        <v>1900</v>
      </c>
      <c r="J107" s="1"/>
      <c r="K107" s="1"/>
      <c r="L107" s="1"/>
      <c r="M107" s="1"/>
      <c r="N107" s="1">
        <v>0</v>
      </c>
      <c r="O107" s="1">
        <v>0</v>
      </c>
      <c r="P107" s="126"/>
      <c r="Q107" s="139"/>
      <c r="R107" s="10"/>
      <c r="S107" s="13"/>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4"/>
      <c r="IW107" s="14"/>
      <c r="IX107" s="14"/>
      <c r="IY107" s="14"/>
      <c r="IZ107" s="14"/>
      <c r="JA107" s="14"/>
    </row>
    <row r="108" spans="1:261" s="15" customFormat="1" ht="191.25" customHeight="1" outlineLevel="1" x14ac:dyDescent="0.4">
      <c r="A108" s="125"/>
      <c r="B108" s="126"/>
      <c r="C108" s="127"/>
      <c r="D108" s="112"/>
      <c r="E108" s="112"/>
      <c r="F108" s="112"/>
      <c r="G108" s="112"/>
      <c r="H108" s="92" t="s">
        <v>9</v>
      </c>
      <c r="I108" s="1">
        <v>100</v>
      </c>
      <c r="J108" s="1"/>
      <c r="K108" s="1"/>
      <c r="L108" s="1"/>
      <c r="M108" s="1"/>
      <c r="N108" s="1">
        <v>0</v>
      </c>
      <c r="O108" s="1">
        <v>0</v>
      </c>
      <c r="P108" s="126"/>
      <c r="Q108" s="139"/>
      <c r="R108" s="10"/>
      <c r="S108" s="13"/>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4"/>
      <c r="IW108" s="14"/>
      <c r="IX108" s="14"/>
      <c r="IY108" s="14"/>
      <c r="IZ108" s="14"/>
      <c r="JA108" s="14"/>
    </row>
    <row r="109" spans="1:261" s="15" customFormat="1" ht="20.25" customHeight="1" outlineLevel="1" x14ac:dyDescent="0.4">
      <c r="A109" s="125" t="s">
        <v>418</v>
      </c>
      <c r="B109" s="126" t="s">
        <v>402</v>
      </c>
      <c r="C109" s="126" t="s">
        <v>396</v>
      </c>
      <c r="D109" s="112">
        <v>44371</v>
      </c>
      <c r="E109" s="112">
        <v>44561</v>
      </c>
      <c r="F109" s="112">
        <v>44371</v>
      </c>
      <c r="G109" s="112"/>
      <c r="H109" s="92" t="s">
        <v>6</v>
      </c>
      <c r="I109" s="1">
        <v>400</v>
      </c>
      <c r="J109" s="1"/>
      <c r="K109" s="1"/>
      <c r="L109" s="1"/>
      <c r="M109" s="1"/>
      <c r="N109" s="1">
        <v>0</v>
      </c>
      <c r="O109" s="1">
        <v>0</v>
      </c>
      <c r="P109" s="126" t="s">
        <v>558</v>
      </c>
      <c r="Q109" s="139"/>
      <c r="R109" s="10"/>
      <c r="S109" s="13"/>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c r="IW109" s="14"/>
      <c r="IX109" s="14"/>
      <c r="IY109" s="14"/>
      <c r="IZ109" s="14"/>
      <c r="JA109" s="14"/>
    </row>
    <row r="110" spans="1:261" s="15" customFormat="1" ht="22.5" customHeight="1" outlineLevel="1" x14ac:dyDescent="0.4">
      <c r="A110" s="125"/>
      <c r="B110" s="126"/>
      <c r="C110" s="127"/>
      <c r="D110" s="112"/>
      <c r="E110" s="112"/>
      <c r="F110" s="112"/>
      <c r="G110" s="112"/>
      <c r="H110" s="92" t="s">
        <v>8</v>
      </c>
      <c r="I110" s="1">
        <v>380</v>
      </c>
      <c r="J110" s="1"/>
      <c r="K110" s="1"/>
      <c r="L110" s="1"/>
      <c r="M110" s="1"/>
      <c r="N110" s="1">
        <v>0</v>
      </c>
      <c r="O110" s="1">
        <v>0</v>
      </c>
      <c r="P110" s="126"/>
      <c r="Q110" s="139"/>
      <c r="R110" s="10"/>
      <c r="S110" s="13"/>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c r="IW110" s="14"/>
      <c r="IX110" s="14"/>
      <c r="IY110" s="14"/>
      <c r="IZ110" s="14"/>
      <c r="JA110" s="14"/>
    </row>
    <row r="111" spans="1:261" s="15" customFormat="1" ht="125.25" customHeight="1" outlineLevel="1" x14ac:dyDescent="0.4">
      <c r="A111" s="125"/>
      <c r="B111" s="126"/>
      <c r="C111" s="127"/>
      <c r="D111" s="112"/>
      <c r="E111" s="112"/>
      <c r="F111" s="112"/>
      <c r="G111" s="112"/>
      <c r="H111" s="92" t="s">
        <v>9</v>
      </c>
      <c r="I111" s="1">
        <v>20</v>
      </c>
      <c r="J111" s="1"/>
      <c r="K111" s="1"/>
      <c r="L111" s="1"/>
      <c r="M111" s="1"/>
      <c r="N111" s="1">
        <v>0</v>
      </c>
      <c r="O111" s="1">
        <v>0</v>
      </c>
      <c r="P111" s="126"/>
      <c r="Q111" s="139"/>
      <c r="R111" s="10"/>
      <c r="S111" s="13"/>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4"/>
      <c r="IW111" s="14"/>
      <c r="IX111" s="14"/>
      <c r="IY111" s="14"/>
      <c r="IZ111" s="14"/>
      <c r="JA111" s="14"/>
    </row>
    <row r="112" spans="1:261" s="15" customFormat="1" ht="20.25" customHeight="1" outlineLevel="1" x14ac:dyDescent="0.4">
      <c r="A112" s="125" t="s">
        <v>419</v>
      </c>
      <c r="B112" s="126" t="s">
        <v>401</v>
      </c>
      <c r="C112" s="126" t="s">
        <v>331</v>
      </c>
      <c r="D112" s="112">
        <v>44279</v>
      </c>
      <c r="E112" s="112">
        <v>44561</v>
      </c>
      <c r="F112" s="112">
        <v>44279</v>
      </c>
      <c r="G112" s="112"/>
      <c r="H112" s="92" t="s">
        <v>6</v>
      </c>
      <c r="I112" s="1">
        <v>3007.14</v>
      </c>
      <c r="J112" s="1"/>
      <c r="K112" s="1"/>
      <c r="L112" s="1"/>
      <c r="M112" s="1"/>
      <c r="N112" s="1">
        <v>0</v>
      </c>
      <c r="O112" s="1">
        <v>0</v>
      </c>
      <c r="P112" s="126" t="s">
        <v>578</v>
      </c>
      <c r="Q112" s="139"/>
      <c r="R112" s="10"/>
      <c r="S112" s="13"/>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4"/>
      <c r="IW112" s="14"/>
      <c r="IX112" s="14"/>
      <c r="IY112" s="14"/>
      <c r="IZ112" s="14"/>
      <c r="JA112" s="14"/>
    </row>
    <row r="113" spans="1:261" s="15" customFormat="1" ht="22.5" customHeight="1" outlineLevel="1" x14ac:dyDescent="0.4">
      <c r="A113" s="125"/>
      <c r="B113" s="126"/>
      <c r="C113" s="127"/>
      <c r="D113" s="112"/>
      <c r="E113" s="112"/>
      <c r="F113" s="112"/>
      <c r="G113" s="112"/>
      <c r="H113" s="92" t="s">
        <v>8</v>
      </c>
      <c r="I113" s="1">
        <v>2706.42</v>
      </c>
      <c r="J113" s="1"/>
      <c r="K113" s="1"/>
      <c r="L113" s="1"/>
      <c r="M113" s="1"/>
      <c r="N113" s="1">
        <v>0</v>
      </c>
      <c r="O113" s="1">
        <v>0</v>
      </c>
      <c r="P113" s="126"/>
      <c r="Q113" s="139"/>
      <c r="R113" s="10"/>
      <c r="S113" s="13"/>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c r="IW113" s="14"/>
      <c r="IX113" s="14"/>
      <c r="IY113" s="14"/>
      <c r="IZ113" s="14"/>
      <c r="JA113" s="14"/>
    </row>
    <row r="114" spans="1:261" s="15" customFormat="1" ht="126.75" customHeight="1" outlineLevel="1" x14ac:dyDescent="0.4">
      <c r="A114" s="125"/>
      <c r="B114" s="126"/>
      <c r="C114" s="127"/>
      <c r="D114" s="112"/>
      <c r="E114" s="112"/>
      <c r="F114" s="112"/>
      <c r="G114" s="112"/>
      <c r="H114" s="92" t="s">
        <v>9</v>
      </c>
      <c r="I114" s="1">
        <v>300.72000000000003</v>
      </c>
      <c r="J114" s="1"/>
      <c r="K114" s="1"/>
      <c r="L114" s="1"/>
      <c r="M114" s="1"/>
      <c r="N114" s="1">
        <v>0</v>
      </c>
      <c r="O114" s="1">
        <v>0</v>
      </c>
      <c r="P114" s="126"/>
      <c r="Q114" s="139"/>
      <c r="R114" s="10"/>
      <c r="S114" s="13"/>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4"/>
      <c r="IW114" s="14"/>
      <c r="IX114" s="14"/>
      <c r="IY114" s="14"/>
      <c r="IZ114" s="14"/>
      <c r="JA114" s="14"/>
    </row>
    <row r="115" spans="1:261" s="15" customFormat="1" ht="20.25" customHeight="1" outlineLevel="1" x14ac:dyDescent="0.4">
      <c r="A115" s="125" t="s">
        <v>424</v>
      </c>
      <c r="B115" s="126" t="s">
        <v>303</v>
      </c>
      <c r="C115" s="126" t="s">
        <v>397</v>
      </c>
      <c r="D115" s="112">
        <v>44371</v>
      </c>
      <c r="E115" s="112">
        <v>44561</v>
      </c>
      <c r="F115" s="112">
        <v>44371</v>
      </c>
      <c r="G115" s="112"/>
      <c r="H115" s="92" t="s">
        <v>6</v>
      </c>
      <c r="I115" s="1">
        <v>600</v>
      </c>
      <c r="J115" s="1"/>
      <c r="K115" s="1"/>
      <c r="L115" s="1"/>
      <c r="M115" s="1"/>
      <c r="N115" s="1">
        <v>0</v>
      </c>
      <c r="O115" s="1">
        <v>0</v>
      </c>
      <c r="P115" s="126" t="s">
        <v>558</v>
      </c>
      <c r="Q115" s="139"/>
      <c r="R115" s="10"/>
      <c r="S115" s="13"/>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4"/>
      <c r="IW115" s="14"/>
      <c r="IX115" s="14"/>
      <c r="IY115" s="14"/>
      <c r="IZ115" s="14"/>
      <c r="JA115" s="14"/>
    </row>
    <row r="116" spans="1:261" s="15" customFormat="1" ht="22.5" customHeight="1" outlineLevel="1" x14ac:dyDescent="0.4">
      <c r="A116" s="125"/>
      <c r="B116" s="126"/>
      <c r="C116" s="127"/>
      <c r="D116" s="112"/>
      <c r="E116" s="112"/>
      <c r="F116" s="112"/>
      <c r="G116" s="112"/>
      <c r="H116" s="92" t="s">
        <v>8</v>
      </c>
      <c r="I116" s="1">
        <v>570</v>
      </c>
      <c r="J116" s="1"/>
      <c r="K116" s="1"/>
      <c r="L116" s="1"/>
      <c r="M116" s="1"/>
      <c r="N116" s="1">
        <v>0</v>
      </c>
      <c r="O116" s="1">
        <v>0</v>
      </c>
      <c r="P116" s="126"/>
      <c r="Q116" s="139"/>
      <c r="R116" s="10"/>
      <c r="S116" s="13"/>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c r="IW116" s="14"/>
      <c r="IX116" s="14"/>
      <c r="IY116" s="14"/>
      <c r="IZ116" s="14"/>
      <c r="JA116" s="14"/>
    </row>
    <row r="117" spans="1:261" s="15" customFormat="1" ht="199.5" customHeight="1" outlineLevel="1" x14ac:dyDescent="0.4">
      <c r="A117" s="125"/>
      <c r="B117" s="126"/>
      <c r="C117" s="127"/>
      <c r="D117" s="112"/>
      <c r="E117" s="112"/>
      <c r="F117" s="112"/>
      <c r="G117" s="112"/>
      <c r="H117" s="92" t="s">
        <v>9</v>
      </c>
      <c r="I117" s="1">
        <v>30</v>
      </c>
      <c r="J117" s="1"/>
      <c r="K117" s="1"/>
      <c r="L117" s="1"/>
      <c r="M117" s="1"/>
      <c r="N117" s="1">
        <v>0</v>
      </c>
      <c r="O117" s="1">
        <v>0</v>
      </c>
      <c r="P117" s="126"/>
      <c r="Q117" s="139"/>
      <c r="R117" s="10"/>
      <c r="S117" s="13"/>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4"/>
      <c r="IW117" s="14"/>
      <c r="IX117" s="14"/>
      <c r="IY117" s="14"/>
      <c r="IZ117" s="14"/>
      <c r="JA117" s="14"/>
    </row>
    <row r="118" spans="1:261" s="15" customFormat="1" ht="20.25" customHeight="1" outlineLevel="1" x14ac:dyDescent="0.4">
      <c r="A118" s="125" t="s">
        <v>420</v>
      </c>
      <c r="B118" s="126" t="s">
        <v>130</v>
      </c>
      <c r="C118" s="126" t="s">
        <v>332</v>
      </c>
      <c r="D118" s="112">
        <v>44279</v>
      </c>
      <c r="E118" s="112">
        <v>44561</v>
      </c>
      <c r="F118" s="112">
        <v>44279</v>
      </c>
      <c r="G118" s="112">
        <v>44287</v>
      </c>
      <c r="H118" s="92" t="s">
        <v>6</v>
      </c>
      <c r="I118" s="1">
        <v>3354.34</v>
      </c>
      <c r="J118" s="1"/>
      <c r="K118" s="1"/>
      <c r="L118" s="1"/>
      <c r="M118" s="1"/>
      <c r="N118" s="1">
        <f>SUM(N119:N120)</f>
        <v>3354.3333399999997</v>
      </c>
      <c r="O118" s="1">
        <f>N118/I118*100</f>
        <v>99.999801451254172</v>
      </c>
      <c r="P118" s="126" t="s">
        <v>228</v>
      </c>
      <c r="Q118" s="139" t="s">
        <v>556</v>
      </c>
      <c r="R118" s="10"/>
      <c r="S118" s="13"/>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4"/>
      <c r="IW118" s="14"/>
      <c r="IX118" s="14"/>
      <c r="IY118" s="14"/>
      <c r="IZ118" s="14"/>
      <c r="JA118" s="14"/>
    </row>
    <row r="119" spans="1:261" s="15" customFormat="1" ht="22.5" customHeight="1" outlineLevel="1" x14ac:dyDescent="0.4">
      <c r="A119" s="125"/>
      <c r="B119" s="126"/>
      <c r="C119" s="127"/>
      <c r="D119" s="112"/>
      <c r="E119" s="112"/>
      <c r="F119" s="112"/>
      <c r="G119" s="112"/>
      <c r="H119" s="92" t="s">
        <v>8</v>
      </c>
      <c r="I119" s="1">
        <v>3186.62</v>
      </c>
      <c r="J119" s="1"/>
      <c r="K119" s="1"/>
      <c r="L119" s="1"/>
      <c r="M119" s="1"/>
      <c r="N119" s="1">
        <v>3186.6129999999998</v>
      </c>
      <c r="O119" s="1">
        <f t="shared" ref="O119:O120" si="32">N119/I119*100</f>
        <v>99.999780331511133</v>
      </c>
      <c r="P119" s="126"/>
      <c r="Q119" s="139"/>
      <c r="R119" s="10"/>
      <c r="S119" s="13"/>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4"/>
      <c r="IW119" s="14"/>
      <c r="IX119" s="14"/>
      <c r="IY119" s="14"/>
      <c r="IZ119" s="14"/>
      <c r="JA119" s="14"/>
    </row>
    <row r="120" spans="1:261" s="15" customFormat="1" ht="138" customHeight="1" outlineLevel="1" x14ac:dyDescent="0.4">
      <c r="A120" s="125"/>
      <c r="B120" s="126"/>
      <c r="C120" s="127"/>
      <c r="D120" s="112"/>
      <c r="E120" s="112"/>
      <c r="F120" s="112"/>
      <c r="G120" s="112"/>
      <c r="H120" s="92" t="s">
        <v>9</v>
      </c>
      <c r="I120" s="1">
        <v>167.72000000000025</v>
      </c>
      <c r="J120" s="1"/>
      <c r="K120" s="1"/>
      <c r="L120" s="1"/>
      <c r="M120" s="1"/>
      <c r="N120" s="1">
        <v>167.72033999999999</v>
      </c>
      <c r="O120" s="1">
        <f t="shared" si="32"/>
        <v>100.00020271881691</v>
      </c>
      <c r="P120" s="126"/>
      <c r="Q120" s="139"/>
      <c r="R120" s="10"/>
      <c r="S120" s="13"/>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4"/>
      <c r="IW120" s="14"/>
      <c r="IX120" s="14"/>
      <c r="IY120" s="14"/>
      <c r="IZ120" s="14"/>
      <c r="JA120" s="14"/>
    </row>
    <row r="121" spans="1:261" s="15" customFormat="1" ht="20.25" customHeight="1" outlineLevel="1" x14ac:dyDescent="0.4">
      <c r="A121" s="125" t="s">
        <v>421</v>
      </c>
      <c r="B121" s="126" t="s">
        <v>304</v>
      </c>
      <c r="C121" s="126" t="s">
        <v>425</v>
      </c>
      <c r="D121" s="112">
        <v>44371</v>
      </c>
      <c r="E121" s="112">
        <v>44561</v>
      </c>
      <c r="F121" s="112">
        <v>44371</v>
      </c>
      <c r="G121" s="112"/>
      <c r="H121" s="92" t="s">
        <v>6</v>
      </c>
      <c r="I121" s="1">
        <v>1900</v>
      </c>
      <c r="J121" s="1"/>
      <c r="K121" s="1"/>
      <c r="L121" s="1"/>
      <c r="M121" s="1"/>
      <c r="N121" s="1">
        <v>0</v>
      </c>
      <c r="O121" s="1">
        <v>0</v>
      </c>
      <c r="P121" s="126" t="s">
        <v>558</v>
      </c>
      <c r="Q121" s="139"/>
      <c r="R121" s="10"/>
      <c r="S121" s="13"/>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4"/>
      <c r="IW121" s="14"/>
      <c r="IX121" s="14"/>
      <c r="IY121" s="14"/>
      <c r="IZ121" s="14"/>
      <c r="JA121" s="14"/>
    </row>
    <row r="122" spans="1:261" s="15" customFormat="1" ht="22.5" customHeight="1" outlineLevel="1" x14ac:dyDescent="0.4">
      <c r="A122" s="125"/>
      <c r="B122" s="126"/>
      <c r="C122" s="127"/>
      <c r="D122" s="112"/>
      <c r="E122" s="112"/>
      <c r="F122" s="112"/>
      <c r="G122" s="112"/>
      <c r="H122" s="92" t="s">
        <v>8</v>
      </c>
      <c r="I122" s="1">
        <v>1805</v>
      </c>
      <c r="J122" s="1"/>
      <c r="K122" s="1"/>
      <c r="L122" s="1"/>
      <c r="M122" s="1"/>
      <c r="N122" s="1">
        <v>0</v>
      </c>
      <c r="O122" s="1">
        <v>0</v>
      </c>
      <c r="P122" s="126"/>
      <c r="Q122" s="139"/>
      <c r="R122" s="10"/>
      <c r="S122" s="13"/>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4"/>
      <c r="IW122" s="14"/>
      <c r="IX122" s="14"/>
      <c r="IY122" s="14"/>
      <c r="IZ122" s="14"/>
      <c r="JA122" s="14"/>
    </row>
    <row r="123" spans="1:261" s="15" customFormat="1" ht="119.25" customHeight="1" outlineLevel="1" x14ac:dyDescent="0.4">
      <c r="A123" s="125"/>
      <c r="B123" s="126"/>
      <c r="C123" s="127"/>
      <c r="D123" s="112"/>
      <c r="E123" s="112"/>
      <c r="F123" s="112"/>
      <c r="G123" s="112"/>
      <c r="H123" s="92" t="s">
        <v>9</v>
      </c>
      <c r="I123" s="1">
        <v>95</v>
      </c>
      <c r="J123" s="1"/>
      <c r="K123" s="1"/>
      <c r="L123" s="1"/>
      <c r="M123" s="1"/>
      <c r="N123" s="1">
        <v>0</v>
      </c>
      <c r="O123" s="1">
        <v>0</v>
      </c>
      <c r="P123" s="126"/>
      <c r="Q123" s="139"/>
      <c r="R123" s="10"/>
      <c r="S123" s="13"/>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4"/>
      <c r="IW123" s="14"/>
      <c r="IX123" s="14"/>
      <c r="IY123" s="14"/>
      <c r="IZ123" s="14"/>
      <c r="JA123" s="14"/>
    </row>
    <row r="124" spans="1:261" s="15" customFormat="1" ht="20.25" customHeight="1" outlineLevel="1" x14ac:dyDescent="0.4">
      <c r="A124" s="125" t="s">
        <v>426</v>
      </c>
      <c r="B124" s="126" t="s">
        <v>208</v>
      </c>
      <c r="C124" s="119" t="s">
        <v>333</v>
      </c>
      <c r="D124" s="112">
        <v>44279</v>
      </c>
      <c r="E124" s="112">
        <v>44561</v>
      </c>
      <c r="F124" s="112">
        <v>44279</v>
      </c>
      <c r="G124" s="112"/>
      <c r="H124" s="92" t="s">
        <v>6</v>
      </c>
      <c r="I124" s="1">
        <v>3489.77</v>
      </c>
      <c r="J124" s="1"/>
      <c r="K124" s="1"/>
      <c r="L124" s="1"/>
      <c r="M124" s="1"/>
      <c r="N124" s="1">
        <v>0</v>
      </c>
      <c r="O124" s="1">
        <v>0</v>
      </c>
      <c r="P124" s="126" t="s">
        <v>577</v>
      </c>
      <c r="Q124" s="139"/>
      <c r="R124" s="10"/>
      <c r="S124" s="13"/>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4"/>
      <c r="IW124" s="14"/>
      <c r="IX124" s="14"/>
      <c r="IY124" s="14"/>
      <c r="IZ124" s="14"/>
      <c r="JA124" s="14"/>
    </row>
    <row r="125" spans="1:261" s="15" customFormat="1" ht="22.5" customHeight="1" outlineLevel="1" x14ac:dyDescent="0.4">
      <c r="A125" s="125"/>
      <c r="B125" s="126"/>
      <c r="C125" s="147"/>
      <c r="D125" s="112"/>
      <c r="E125" s="112"/>
      <c r="F125" s="112"/>
      <c r="G125" s="112"/>
      <c r="H125" s="92" t="s">
        <v>8</v>
      </c>
      <c r="I125" s="1">
        <v>3315.28</v>
      </c>
      <c r="J125" s="1"/>
      <c r="K125" s="1"/>
      <c r="L125" s="1"/>
      <c r="M125" s="1"/>
      <c r="N125" s="1">
        <v>0</v>
      </c>
      <c r="O125" s="1">
        <v>0</v>
      </c>
      <c r="P125" s="126"/>
      <c r="Q125" s="139"/>
      <c r="R125" s="10"/>
      <c r="S125" s="13"/>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4"/>
      <c r="IW125" s="14"/>
      <c r="IX125" s="14"/>
      <c r="IY125" s="14"/>
      <c r="IZ125" s="14"/>
      <c r="JA125" s="14"/>
    </row>
    <row r="126" spans="1:261" s="15" customFormat="1" ht="112.95" customHeight="1" outlineLevel="1" x14ac:dyDescent="0.4">
      <c r="A126" s="125"/>
      <c r="B126" s="126"/>
      <c r="C126" s="148"/>
      <c r="D126" s="112"/>
      <c r="E126" s="112"/>
      <c r="F126" s="112"/>
      <c r="G126" s="112"/>
      <c r="H126" s="92" t="s">
        <v>9</v>
      </c>
      <c r="I126" s="1">
        <v>174.48999999999978</v>
      </c>
      <c r="J126" s="1"/>
      <c r="K126" s="1"/>
      <c r="L126" s="1"/>
      <c r="M126" s="1"/>
      <c r="N126" s="1">
        <v>0</v>
      </c>
      <c r="O126" s="1">
        <v>0</v>
      </c>
      <c r="P126" s="126"/>
      <c r="Q126" s="139"/>
      <c r="R126" s="10"/>
      <c r="S126" s="13"/>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4"/>
      <c r="IW126" s="14"/>
      <c r="IX126" s="14"/>
      <c r="IY126" s="14"/>
      <c r="IZ126" s="14"/>
      <c r="JA126" s="14"/>
    </row>
    <row r="127" spans="1:261" s="15" customFormat="1" ht="20.25" customHeight="1" outlineLevel="1" x14ac:dyDescent="0.4">
      <c r="A127" s="125" t="s">
        <v>427</v>
      </c>
      <c r="B127" s="126" t="s">
        <v>209</v>
      </c>
      <c r="C127" s="126" t="s">
        <v>398</v>
      </c>
      <c r="D127" s="112">
        <v>44279</v>
      </c>
      <c r="E127" s="112">
        <v>44561</v>
      </c>
      <c r="F127" s="112">
        <v>44279</v>
      </c>
      <c r="G127" s="112"/>
      <c r="H127" s="92" t="s">
        <v>6</v>
      </c>
      <c r="I127" s="1">
        <v>500</v>
      </c>
      <c r="J127" s="1"/>
      <c r="K127" s="1"/>
      <c r="L127" s="1"/>
      <c r="M127" s="1"/>
      <c r="N127" s="1">
        <v>0</v>
      </c>
      <c r="O127" s="1">
        <v>0</v>
      </c>
      <c r="P127" s="126" t="s">
        <v>576</v>
      </c>
      <c r="Q127" s="139"/>
      <c r="R127" s="10"/>
      <c r="S127" s="13"/>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4"/>
      <c r="IW127" s="14"/>
      <c r="IX127" s="14"/>
      <c r="IY127" s="14"/>
      <c r="IZ127" s="14"/>
      <c r="JA127" s="14"/>
    </row>
    <row r="128" spans="1:261" s="15" customFormat="1" ht="22.5" customHeight="1" outlineLevel="1" x14ac:dyDescent="0.4">
      <c r="A128" s="125"/>
      <c r="B128" s="126"/>
      <c r="C128" s="127"/>
      <c r="D128" s="112"/>
      <c r="E128" s="112"/>
      <c r="F128" s="112"/>
      <c r="G128" s="112"/>
      <c r="H128" s="92" t="s">
        <v>8</v>
      </c>
      <c r="I128" s="1">
        <v>475</v>
      </c>
      <c r="J128" s="1"/>
      <c r="K128" s="1"/>
      <c r="L128" s="1"/>
      <c r="M128" s="1"/>
      <c r="N128" s="1">
        <v>0</v>
      </c>
      <c r="O128" s="1">
        <v>0</v>
      </c>
      <c r="P128" s="126"/>
      <c r="Q128" s="139"/>
      <c r="R128" s="10"/>
      <c r="S128" s="13"/>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c r="IW128" s="14"/>
      <c r="IX128" s="14"/>
      <c r="IY128" s="14"/>
      <c r="IZ128" s="14"/>
      <c r="JA128" s="14"/>
    </row>
    <row r="129" spans="1:261" s="15" customFormat="1" ht="192" customHeight="1" outlineLevel="1" x14ac:dyDescent="0.4">
      <c r="A129" s="125"/>
      <c r="B129" s="126"/>
      <c r="C129" s="127"/>
      <c r="D129" s="112"/>
      <c r="E129" s="112"/>
      <c r="F129" s="112"/>
      <c r="G129" s="112"/>
      <c r="H129" s="92" t="s">
        <v>9</v>
      </c>
      <c r="I129" s="1">
        <v>25</v>
      </c>
      <c r="J129" s="1"/>
      <c r="K129" s="1"/>
      <c r="L129" s="1"/>
      <c r="M129" s="1"/>
      <c r="N129" s="1">
        <v>0</v>
      </c>
      <c r="O129" s="1">
        <v>0</v>
      </c>
      <c r="P129" s="126"/>
      <c r="Q129" s="139"/>
      <c r="R129" s="10"/>
      <c r="S129" s="13"/>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c r="IW129" s="14"/>
      <c r="IX129" s="14"/>
      <c r="IY129" s="14"/>
      <c r="IZ129" s="14"/>
      <c r="JA129" s="14"/>
    </row>
    <row r="130" spans="1:261" s="15" customFormat="1" ht="20.25" customHeight="1" outlineLevel="1" x14ac:dyDescent="0.4">
      <c r="A130" s="125" t="s">
        <v>428</v>
      </c>
      <c r="B130" s="126" t="s">
        <v>305</v>
      </c>
      <c r="C130" s="126" t="s">
        <v>399</v>
      </c>
      <c r="D130" s="112">
        <v>44371</v>
      </c>
      <c r="E130" s="112">
        <v>44561</v>
      </c>
      <c r="F130" s="112">
        <v>44371</v>
      </c>
      <c r="G130" s="112"/>
      <c r="H130" s="92" t="s">
        <v>6</v>
      </c>
      <c r="I130" s="1">
        <v>367.06</v>
      </c>
      <c r="J130" s="1"/>
      <c r="K130" s="1"/>
      <c r="L130" s="1"/>
      <c r="M130" s="1"/>
      <c r="N130" s="1">
        <v>0</v>
      </c>
      <c r="O130" s="1">
        <v>0</v>
      </c>
      <c r="P130" s="126" t="s">
        <v>558</v>
      </c>
      <c r="Q130" s="139"/>
      <c r="R130" s="10"/>
      <c r="S130" s="13"/>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4"/>
      <c r="IW130" s="14"/>
      <c r="IX130" s="14"/>
      <c r="IY130" s="14"/>
      <c r="IZ130" s="14"/>
      <c r="JA130" s="14"/>
    </row>
    <row r="131" spans="1:261" s="15" customFormat="1" ht="22.5" customHeight="1" outlineLevel="1" x14ac:dyDescent="0.4">
      <c r="A131" s="125"/>
      <c r="B131" s="126"/>
      <c r="C131" s="127"/>
      <c r="D131" s="112"/>
      <c r="E131" s="112"/>
      <c r="F131" s="112"/>
      <c r="G131" s="112"/>
      <c r="H131" s="92" t="s">
        <v>8</v>
      </c>
      <c r="I131" s="1">
        <v>348.7</v>
      </c>
      <c r="J131" s="1"/>
      <c r="K131" s="1"/>
      <c r="L131" s="1"/>
      <c r="M131" s="1"/>
      <c r="N131" s="1">
        <v>0</v>
      </c>
      <c r="O131" s="1">
        <v>0</v>
      </c>
      <c r="P131" s="126"/>
      <c r="Q131" s="139"/>
      <c r="R131" s="10"/>
      <c r="S131" s="13"/>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4"/>
      <c r="IW131" s="14"/>
      <c r="IX131" s="14"/>
      <c r="IY131" s="14"/>
      <c r="IZ131" s="14"/>
      <c r="JA131" s="14"/>
    </row>
    <row r="132" spans="1:261" s="15" customFormat="1" ht="136.94999999999999" customHeight="1" outlineLevel="1" x14ac:dyDescent="0.4">
      <c r="A132" s="125"/>
      <c r="B132" s="126"/>
      <c r="C132" s="127"/>
      <c r="D132" s="112"/>
      <c r="E132" s="112"/>
      <c r="F132" s="112"/>
      <c r="G132" s="112"/>
      <c r="H132" s="92" t="s">
        <v>9</v>
      </c>
      <c r="I132" s="1">
        <v>18.36</v>
      </c>
      <c r="J132" s="1"/>
      <c r="K132" s="1"/>
      <c r="L132" s="1"/>
      <c r="M132" s="1"/>
      <c r="N132" s="1">
        <v>0</v>
      </c>
      <c r="O132" s="1">
        <v>0</v>
      </c>
      <c r="P132" s="126"/>
      <c r="Q132" s="139"/>
      <c r="R132" s="10"/>
      <c r="S132" s="13"/>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c r="IW132" s="14"/>
      <c r="IX132" s="14"/>
      <c r="IY132" s="14"/>
      <c r="IZ132" s="14"/>
      <c r="JA132" s="14"/>
    </row>
    <row r="133" spans="1:261" s="15" customFormat="1" ht="20.25" customHeight="1" outlineLevel="1" x14ac:dyDescent="0.4">
      <c r="A133" s="125" t="s">
        <v>429</v>
      </c>
      <c r="B133" s="126" t="s">
        <v>306</v>
      </c>
      <c r="C133" s="126" t="s">
        <v>399</v>
      </c>
      <c r="D133" s="112">
        <v>44371</v>
      </c>
      <c r="E133" s="112">
        <v>44561</v>
      </c>
      <c r="F133" s="112">
        <v>44371</v>
      </c>
      <c r="G133" s="112"/>
      <c r="H133" s="92" t="s">
        <v>6</v>
      </c>
      <c r="I133" s="1">
        <v>367.06</v>
      </c>
      <c r="J133" s="1"/>
      <c r="K133" s="1"/>
      <c r="L133" s="1"/>
      <c r="M133" s="1"/>
      <c r="N133" s="1">
        <v>0</v>
      </c>
      <c r="O133" s="1">
        <v>0</v>
      </c>
      <c r="P133" s="126" t="s">
        <v>558</v>
      </c>
      <c r="Q133" s="139"/>
      <c r="R133" s="10"/>
      <c r="S133" s="13"/>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c r="IW133" s="14"/>
      <c r="IX133" s="14"/>
      <c r="IY133" s="14"/>
      <c r="IZ133" s="14"/>
      <c r="JA133" s="14"/>
    </row>
    <row r="134" spans="1:261" s="15" customFormat="1" ht="22.5" customHeight="1" outlineLevel="1" x14ac:dyDescent="0.4">
      <c r="A134" s="125"/>
      <c r="B134" s="126"/>
      <c r="C134" s="127"/>
      <c r="D134" s="112"/>
      <c r="E134" s="112"/>
      <c r="F134" s="112"/>
      <c r="G134" s="112"/>
      <c r="H134" s="92" t="s">
        <v>8</v>
      </c>
      <c r="I134" s="1">
        <v>348.7</v>
      </c>
      <c r="J134" s="1"/>
      <c r="K134" s="1"/>
      <c r="L134" s="1"/>
      <c r="M134" s="1"/>
      <c r="N134" s="1">
        <v>0</v>
      </c>
      <c r="O134" s="1">
        <v>0</v>
      </c>
      <c r="P134" s="126"/>
      <c r="Q134" s="139"/>
      <c r="R134" s="10"/>
      <c r="S134" s="13"/>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c r="IW134" s="14"/>
      <c r="IX134" s="14"/>
      <c r="IY134" s="14"/>
      <c r="IZ134" s="14"/>
      <c r="JA134" s="14"/>
    </row>
    <row r="135" spans="1:261" s="15" customFormat="1" ht="136.94999999999999" customHeight="1" outlineLevel="1" x14ac:dyDescent="0.4">
      <c r="A135" s="125"/>
      <c r="B135" s="126"/>
      <c r="C135" s="127"/>
      <c r="D135" s="112"/>
      <c r="E135" s="112"/>
      <c r="F135" s="112"/>
      <c r="G135" s="112"/>
      <c r="H135" s="92" t="s">
        <v>9</v>
      </c>
      <c r="I135" s="1">
        <v>18.36</v>
      </c>
      <c r="J135" s="1"/>
      <c r="K135" s="1"/>
      <c r="L135" s="1"/>
      <c r="M135" s="1"/>
      <c r="N135" s="1">
        <v>0</v>
      </c>
      <c r="O135" s="1">
        <v>0</v>
      </c>
      <c r="P135" s="126"/>
      <c r="Q135" s="139"/>
      <c r="R135" s="10"/>
      <c r="S135" s="13"/>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4"/>
      <c r="IW135" s="14"/>
      <c r="IX135" s="14"/>
      <c r="IY135" s="14"/>
      <c r="IZ135" s="14"/>
      <c r="JA135" s="14"/>
    </row>
    <row r="136" spans="1:261" s="15" customFormat="1" ht="20.25" customHeight="1" outlineLevel="1" x14ac:dyDescent="0.4">
      <c r="A136" s="125" t="s">
        <v>430</v>
      </c>
      <c r="B136" s="126" t="s">
        <v>307</v>
      </c>
      <c r="C136" s="126" t="s">
        <v>399</v>
      </c>
      <c r="D136" s="112">
        <v>44371</v>
      </c>
      <c r="E136" s="112">
        <v>44561</v>
      </c>
      <c r="F136" s="112">
        <v>44371</v>
      </c>
      <c r="G136" s="112"/>
      <c r="H136" s="92" t="s">
        <v>6</v>
      </c>
      <c r="I136" s="1">
        <v>42.5</v>
      </c>
      <c r="J136" s="1"/>
      <c r="K136" s="1"/>
      <c r="L136" s="1"/>
      <c r="M136" s="1"/>
      <c r="N136" s="1">
        <v>0</v>
      </c>
      <c r="O136" s="1">
        <v>0</v>
      </c>
      <c r="P136" s="126" t="s">
        <v>558</v>
      </c>
      <c r="Q136" s="139"/>
      <c r="R136" s="10"/>
      <c r="S136" s="13"/>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c r="IW136" s="14"/>
      <c r="IX136" s="14"/>
      <c r="IY136" s="14"/>
      <c r="IZ136" s="14"/>
      <c r="JA136" s="14"/>
    </row>
    <row r="137" spans="1:261" s="15" customFormat="1" ht="22.5" customHeight="1" outlineLevel="1" x14ac:dyDescent="0.4">
      <c r="A137" s="125"/>
      <c r="B137" s="126"/>
      <c r="C137" s="127"/>
      <c r="D137" s="112"/>
      <c r="E137" s="112"/>
      <c r="F137" s="112"/>
      <c r="G137" s="112"/>
      <c r="H137" s="92" t="s">
        <v>8</v>
      </c>
      <c r="I137" s="1">
        <v>40.369999999999997</v>
      </c>
      <c r="J137" s="1"/>
      <c r="K137" s="1"/>
      <c r="L137" s="1"/>
      <c r="M137" s="1"/>
      <c r="N137" s="1">
        <v>0</v>
      </c>
      <c r="O137" s="1">
        <v>0</v>
      </c>
      <c r="P137" s="126"/>
      <c r="Q137" s="139"/>
      <c r="R137" s="10"/>
      <c r="S137" s="13"/>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c r="IW137" s="14"/>
      <c r="IX137" s="14"/>
      <c r="IY137" s="14"/>
      <c r="IZ137" s="14"/>
      <c r="JA137" s="14"/>
    </row>
    <row r="138" spans="1:261" s="15" customFormat="1" ht="136.94999999999999" customHeight="1" outlineLevel="1" x14ac:dyDescent="0.4">
      <c r="A138" s="125"/>
      <c r="B138" s="126"/>
      <c r="C138" s="127"/>
      <c r="D138" s="112"/>
      <c r="E138" s="112"/>
      <c r="F138" s="112"/>
      <c r="G138" s="112"/>
      <c r="H138" s="92" t="s">
        <v>9</v>
      </c>
      <c r="I138" s="1">
        <v>2.13</v>
      </c>
      <c r="J138" s="1"/>
      <c r="K138" s="1"/>
      <c r="L138" s="1"/>
      <c r="M138" s="1"/>
      <c r="N138" s="1">
        <v>0</v>
      </c>
      <c r="O138" s="1">
        <v>0</v>
      </c>
      <c r="P138" s="126"/>
      <c r="Q138" s="139"/>
      <c r="R138" s="10"/>
      <c r="S138" s="13"/>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c r="IW138" s="14"/>
      <c r="IX138" s="14"/>
      <c r="IY138" s="14"/>
      <c r="IZ138" s="14"/>
      <c r="JA138" s="14"/>
    </row>
    <row r="139" spans="1:261" s="15" customFormat="1" ht="20.25" customHeight="1" outlineLevel="1" x14ac:dyDescent="0.4">
      <c r="A139" s="125" t="s">
        <v>431</v>
      </c>
      <c r="B139" s="126" t="s">
        <v>403</v>
      </c>
      <c r="C139" s="126" t="s">
        <v>334</v>
      </c>
      <c r="D139" s="112">
        <v>44279</v>
      </c>
      <c r="E139" s="112">
        <v>44561</v>
      </c>
      <c r="F139" s="112">
        <v>44279</v>
      </c>
      <c r="G139" s="112"/>
      <c r="H139" s="92" t="s">
        <v>6</v>
      </c>
      <c r="I139" s="1">
        <v>421.9</v>
      </c>
      <c r="J139" s="1"/>
      <c r="K139" s="1"/>
      <c r="L139" s="1"/>
      <c r="M139" s="1"/>
      <c r="N139" s="1">
        <v>0</v>
      </c>
      <c r="O139" s="1">
        <v>0</v>
      </c>
      <c r="P139" s="126" t="s">
        <v>575</v>
      </c>
      <c r="Q139" s="139"/>
      <c r="R139" s="10"/>
      <c r="S139" s="13"/>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c r="IW139" s="14"/>
      <c r="IX139" s="14"/>
      <c r="IY139" s="14"/>
      <c r="IZ139" s="14"/>
      <c r="JA139" s="14"/>
    </row>
    <row r="140" spans="1:261" s="15" customFormat="1" ht="22.5" customHeight="1" outlineLevel="1" x14ac:dyDescent="0.4">
      <c r="A140" s="125"/>
      <c r="B140" s="126"/>
      <c r="C140" s="127"/>
      <c r="D140" s="112"/>
      <c r="E140" s="112"/>
      <c r="F140" s="112"/>
      <c r="G140" s="112"/>
      <c r="H140" s="92" t="s">
        <v>8</v>
      </c>
      <c r="I140" s="1">
        <v>400.8</v>
      </c>
      <c r="J140" s="1"/>
      <c r="K140" s="1"/>
      <c r="L140" s="1"/>
      <c r="M140" s="1"/>
      <c r="N140" s="1">
        <v>0</v>
      </c>
      <c r="O140" s="1">
        <v>0</v>
      </c>
      <c r="P140" s="126"/>
      <c r="Q140" s="139"/>
      <c r="R140" s="10"/>
      <c r="S140" s="13"/>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c r="IW140" s="14"/>
      <c r="IX140" s="14"/>
      <c r="IY140" s="14"/>
      <c r="IZ140" s="14"/>
      <c r="JA140" s="14"/>
    </row>
    <row r="141" spans="1:261" s="15" customFormat="1" ht="204.75" customHeight="1" outlineLevel="1" x14ac:dyDescent="0.4">
      <c r="A141" s="125"/>
      <c r="B141" s="126"/>
      <c r="C141" s="127"/>
      <c r="D141" s="112"/>
      <c r="E141" s="112"/>
      <c r="F141" s="112"/>
      <c r="G141" s="112"/>
      <c r="H141" s="92" t="s">
        <v>9</v>
      </c>
      <c r="I141" s="1">
        <v>21.099999999999966</v>
      </c>
      <c r="J141" s="1"/>
      <c r="K141" s="1"/>
      <c r="L141" s="1"/>
      <c r="M141" s="1"/>
      <c r="N141" s="1">
        <v>0</v>
      </c>
      <c r="O141" s="1">
        <v>0</v>
      </c>
      <c r="P141" s="126"/>
      <c r="Q141" s="139"/>
      <c r="R141" s="10"/>
      <c r="S141" s="13"/>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c r="IW141" s="14"/>
      <c r="IX141" s="14"/>
      <c r="IY141" s="14"/>
      <c r="IZ141" s="14"/>
      <c r="JA141" s="14"/>
    </row>
    <row r="142" spans="1:261" s="15" customFormat="1" ht="20.25" customHeight="1" outlineLevel="1" x14ac:dyDescent="0.4">
      <c r="A142" s="125" t="s">
        <v>432</v>
      </c>
      <c r="B142" s="126" t="s">
        <v>308</v>
      </c>
      <c r="C142" s="126" t="s">
        <v>334</v>
      </c>
      <c r="D142" s="112">
        <v>44371</v>
      </c>
      <c r="E142" s="112">
        <v>44561</v>
      </c>
      <c r="F142" s="112">
        <v>44371</v>
      </c>
      <c r="G142" s="112"/>
      <c r="H142" s="92" t="s">
        <v>6</v>
      </c>
      <c r="I142" s="1">
        <v>513.65300000000002</v>
      </c>
      <c r="J142" s="1"/>
      <c r="K142" s="1"/>
      <c r="L142" s="1"/>
      <c r="M142" s="1"/>
      <c r="N142" s="1">
        <v>0</v>
      </c>
      <c r="O142" s="1">
        <v>0</v>
      </c>
      <c r="P142" s="126" t="s">
        <v>558</v>
      </c>
      <c r="Q142" s="139"/>
      <c r="R142" s="10"/>
      <c r="S142" s="13"/>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c r="IW142" s="14"/>
      <c r="IX142" s="14"/>
      <c r="IY142" s="14"/>
      <c r="IZ142" s="14"/>
      <c r="JA142" s="14"/>
    </row>
    <row r="143" spans="1:261" s="15" customFormat="1" ht="22.5" customHeight="1" outlineLevel="1" x14ac:dyDescent="0.4">
      <c r="A143" s="125"/>
      <c r="B143" s="126"/>
      <c r="C143" s="127"/>
      <c r="D143" s="112"/>
      <c r="E143" s="112"/>
      <c r="F143" s="112"/>
      <c r="G143" s="112"/>
      <c r="H143" s="92" t="s">
        <v>8</v>
      </c>
      <c r="I143" s="1">
        <v>487.97</v>
      </c>
      <c r="J143" s="1"/>
      <c r="K143" s="1"/>
      <c r="L143" s="1"/>
      <c r="M143" s="1"/>
      <c r="N143" s="1">
        <v>0</v>
      </c>
      <c r="O143" s="1">
        <v>0</v>
      </c>
      <c r="P143" s="126"/>
      <c r="Q143" s="139"/>
      <c r="R143" s="10"/>
      <c r="S143" s="13"/>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c r="IW143" s="14"/>
      <c r="IX143" s="14"/>
      <c r="IY143" s="14"/>
      <c r="IZ143" s="14"/>
      <c r="JA143" s="14"/>
    </row>
    <row r="144" spans="1:261" s="15" customFormat="1" ht="202.5" customHeight="1" outlineLevel="1" x14ac:dyDescent="0.4">
      <c r="A144" s="125"/>
      <c r="B144" s="126"/>
      <c r="C144" s="127"/>
      <c r="D144" s="112"/>
      <c r="E144" s="112"/>
      <c r="F144" s="112"/>
      <c r="G144" s="112"/>
      <c r="H144" s="92" t="s">
        <v>9</v>
      </c>
      <c r="I144" s="1">
        <v>25.68</v>
      </c>
      <c r="J144" s="1"/>
      <c r="K144" s="1"/>
      <c r="L144" s="1"/>
      <c r="M144" s="1"/>
      <c r="N144" s="1">
        <v>0</v>
      </c>
      <c r="O144" s="1">
        <v>0</v>
      </c>
      <c r="P144" s="126"/>
      <c r="Q144" s="139"/>
      <c r="R144" s="10"/>
      <c r="S144" s="13"/>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c r="IW144" s="14"/>
      <c r="IX144" s="14"/>
      <c r="IY144" s="14"/>
      <c r="IZ144" s="14"/>
      <c r="JA144" s="14"/>
    </row>
    <row r="145" spans="1:261" s="15" customFormat="1" ht="20.25" customHeight="1" outlineLevel="1" x14ac:dyDescent="0.4">
      <c r="A145" s="125" t="s">
        <v>433</v>
      </c>
      <c r="B145" s="126" t="s">
        <v>309</v>
      </c>
      <c r="C145" s="126" t="s">
        <v>334</v>
      </c>
      <c r="D145" s="112">
        <v>44371</v>
      </c>
      <c r="E145" s="112">
        <v>44561</v>
      </c>
      <c r="F145" s="112">
        <v>44371</v>
      </c>
      <c r="G145" s="112"/>
      <c r="H145" s="92" t="s">
        <v>6</v>
      </c>
      <c r="I145" s="1">
        <v>4277.3450000000003</v>
      </c>
      <c r="J145" s="1"/>
      <c r="K145" s="1"/>
      <c r="L145" s="1"/>
      <c r="M145" s="1"/>
      <c r="N145" s="1">
        <v>0</v>
      </c>
      <c r="O145" s="1">
        <v>0</v>
      </c>
      <c r="P145" s="126" t="s">
        <v>558</v>
      </c>
      <c r="Q145" s="139"/>
      <c r="R145" s="10"/>
      <c r="S145" s="13"/>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c r="IW145" s="14"/>
      <c r="IX145" s="14"/>
      <c r="IY145" s="14"/>
      <c r="IZ145" s="14"/>
      <c r="JA145" s="14"/>
    </row>
    <row r="146" spans="1:261" s="15" customFormat="1" ht="22.5" customHeight="1" outlineLevel="1" x14ac:dyDescent="0.4">
      <c r="A146" s="125"/>
      <c r="B146" s="126"/>
      <c r="C146" s="127"/>
      <c r="D146" s="112"/>
      <c r="E146" s="112"/>
      <c r="F146" s="112"/>
      <c r="G146" s="112"/>
      <c r="H146" s="92" t="s">
        <v>8</v>
      </c>
      <c r="I146" s="1">
        <v>4063.47</v>
      </c>
      <c r="J146" s="1"/>
      <c r="K146" s="1"/>
      <c r="L146" s="1"/>
      <c r="M146" s="1"/>
      <c r="N146" s="1">
        <v>0</v>
      </c>
      <c r="O146" s="1">
        <v>0</v>
      </c>
      <c r="P146" s="126"/>
      <c r="Q146" s="139"/>
      <c r="R146" s="10"/>
      <c r="S146" s="13"/>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c r="IW146" s="14"/>
      <c r="IX146" s="14"/>
      <c r="IY146" s="14"/>
      <c r="IZ146" s="14"/>
      <c r="JA146" s="14"/>
    </row>
    <row r="147" spans="1:261" s="15" customFormat="1" ht="198" customHeight="1" outlineLevel="1" x14ac:dyDescent="0.4">
      <c r="A147" s="125"/>
      <c r="B147" s="126"/>
      <c r="C147" s="127"/>
      <c r="D147" s="112"/>
      <c r="E147" s="112"/>
      <c r="F147" s="112"/>
      <c r="G147" s="112"/>
      <c r="H147" s="92" t="s">
        <v>9</v>
      </c>
      <c r="I147" s="1">
        <v>213.88</v>
      </c>
      <c r="J147" s="1"/>
      <c r="K147" s="1"/>
      <c r="L147" s="1"/>
      <c r="M147" s="1"/>
      <c r="N147" s="1">
        <v>0</v>
      </c>
      <c r="O147" s="1">
        <v>0</v>
      </c>
      <c r="P147" s="126"/>
      <c r="Q147" s="139"/>
      <c r="R147" s="10"/>
      <c r="S147" s="13"/>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c r="IW147" s="14"/>
      <c r="IX147" s="14"/>
      <c r="IY147" s="14"/>
      <c r="IZ147" s="14"/>
      <c r="JA147" s="14"/>
    </row>
    <row r="148" spans="1:261" s="15" customFormat="1" ht="20.25" customHeight="1" outlineLevel="1" x14ac:dyDescent="0.4">
      <c r="A148" s="125" t="s">
        <v>434</v>
      </c>
      <c r="B148" s="126" t="s">
        <v>310</v>
      </c>
      <c r="C148" s="126" t="s">
        <v>584</v>
      </c>
      <c r="D148" s="112">
        <v>44371</v>
      </c>
      <c r="E148" s="112">
        <v>44561</v>
      </c>
      <c r="F148" s="112">
        <v>44371</v>
      </c>
      <c r="G148" s="112"/>
      <c r="H148" s="92" t="s">
        <v>6</v>
      </c>
      <c r="I148" s="1">
        <v>110</v>
      </c>
      <c r="J148" s="1"/>
      <c r="K148" s="1"/>
      <c r="L148" s="1"/>
      <c r="M148" s="1"/>
      <c r="N148" s="1">
        <v>0</v>
      </c>
      <c r="O148" s="1">
        <v>0</v>
      </c>
      <c r="P148" s="126" t="s">
        <v>558</v>
      </c>
      <c r="Q148" s="139"/>
      <c r="R148" s="10"/>
      <c r="S148" s="13"/>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c r="IW148" s="14"/>
      <c r="IX148" s="14"/>
      <c r="IY148" s="14"/>
      <c r="IZ148" s="14"/>
      <c r="JA148" s="14"/>
    </row>
    <row r="149" spans="1:261" s="15" customFormat="1" ht="22.5" customHeight="1" outlineLevel="1" x14ac:dyDescent="0.4">
      <c r="A149" s="125"/>
      <c r="B149" s="126"/>
      <c r="C149" s="127"/>
      <c r="D149" s="112"/>
      <c r="E149" s="112"/>
      <c r="F149" s="112"/>
      <c r="G149" s="112"/>
      <c r="H149" s="92" t="s">
        <v>8</v>
      </c>
      <c r="I149" s="1">
        <v>104.5</v>
      </c>
      <c r="J149" s="1"/>
      <c r="K149" s="1"/>
      <c r="L149" s="1"/>
      <c r="M149" s="1"/>
      <c r="N149" s="1">
        <v>0</v>
      </c>
      <c r="O149" s="1">
        <v>0</v>
      </c>
      <c r="P149" s="126"/>
      <c r="Q149" s="139"/>
      <c r="R149" s="10"/>
      <c r="S149" s="13"/>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c r="IV149" s="14"/>
      <c r="IW149" s="14"/>
      <c r="IX149" s="14"/>
      <c r="IY149" s="14"/>
      <c r="IZ149" s="14"/>
      <c r="JA149" s="14"/>
    </row>
    <row r="150" spans="1:261" s="15" customFormat="1" ht="174.75" customHeight="1" outlineLevel="1" x14ac:dyDescent="0.4">
      <c r="A150" s="125"/>
      <c r="B150" s="126"/>
      <c r="C150" s="127"/>
      <c r="D150" s="112"/>
      <c r="E150" s="112"/>
      <c r="F150" s="112"/>
      <c r="G150" s="112"/>
      <c r="H150" s="92" t="s">
        <v>9</v>
      </c>
      <c r="I150" s="1">
        <v>5.5</v>
      </c>
      <c r="J150" s="1"/>
      <c r="K150" s="1"/>
      <c r="L150" s="1"/>
      <c r="M150" s="1"/>
      <c r="N150" s="1">
        <v>0</v>
      </c>
      <c r="O150" s="1">
        <v>0</v>
      </c>
      <c r="P150" s="126"/>
      <c r="Q150" s="139"/>
      <c r="R150" s="10"/>
      <c r="S150" s="13"/>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c r="IW150" s="14"/>
      <c r="IX150" s="14"/>
      <c r="IY150" s="14"/>
      <c r="IZ150" s="14"/>
      <c r="JA150" s="14"/>
    </row>
    <row r="151" spans="1:261" s="15" customFormat="1" ht="20.25" customHeight="1" outlineLevel="1" x14ac:dyDescent="0.4">
      <c r="A151" s="125" t="s">
        <v>435</v>
      </c>
      <c r="B151" s="126" t="s">
        <v>311</v>
      </c>
      <c r="C151" s="126" t="s">
        <v>585</v>
      </c>
      <c r="D151" s="112">
        <v>44371</v>
      </c>
      <c r="E151" s="112">
        <v>44561</v>
      </c>
      <c r="F151" s="112">
        <v>44371</v>
      </c>
      <c r="G151" s="112"/>
      <c r="H151" s="92" t="s">
        <v>6</v>
      </c>
      <c r="I151" s="1">
        <v>70</v>
      </c>
      <c r="J151" s="1"/>
      <c r="K151" s="1"/>
      <c r="L151" s="1"/>
      <c r="M151" s="1"/>
      <c r="N151" s="1">
        <v>0</v>
      </c>
      <c r="O151" s="1">
        <v>0</v>
      </c>
      <c r="P151" s="126" t="s">
        <v>558</v>
      </c>
      <c r="Q151" s="139"/>
      <c r="R151" s="10"/>
      <c r="S151" s="13"/>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c r="IW151" s="14"/>
      <c r="IX151" s="14"/>
      <c r="IY151" s="14"/>
      <c r="IZ151" s="14"/>
      <c r="JA151" s="14"/>
    </row>
    <row r="152" spans="1:261" s="15" customFormat="1" ht="22.5" customHeight="1" outlineLevel="1" x14ac:dyDescent="0.4">
      <c r="A152" s="125"/>
      <c r="B152" s="126"/>
      <c r="C152" s="127"/>
      <c r="D152" s="112"/>
      <c r="E152" s="112"/>
      <c r="F152" s="112"/>
      <c r="G152" s="112"/>
      <c r="H152" s="92" t="s">
        <v>8</v>
      </c>
      <c r="I152" s="1">
        <v>66.5</v>
      </c>
      <c r="J152" s="1"/>
      <c r="K152" s="1"/>
      <c r="L152" s="1"/>
      <c r="M152" s="1"/>
      <c r="N152" s="1">
        <v>0</v>
      </c>
      <c r="O152" s="1">
        <v>0</v>
      </c>
      <c r="P152" s="126"/>
      <c r="Q152" s="139"/>
      <c r="R152" s="10"/>
      <c r="S152" s="13"/>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14"/>
      <c r="IU152" s="14"/>
      <c r="IV152" s="14"/>
      <c r="IW152" s="14"/>
      <c r="IX152" s="14"/>
      <c r="IY152" s="14"/>
      <c r="IZ152" s="14"/>
      <c r="JA152" s="14"/>
    </row>
    <row r="153" spans="1:261" s="15" customFormat="1" ht="169.2" customHeight="1" outlineLevel="1" x14ac:dyDescent="0.4">
      <c r="A153" s="125"/>
      <c r="B153" s="126"/>
      <c r="C153" s="127"/>
      <c r="D153" s="112"/>
      <c r="E153" s="112"/>
      <c r="F153" s="112"/>
      <c r="G153" s="112"/>
      <c r="H153" s="92" t="s">
        <v>9</v>
      </c>
      <c r="I153" s="1">
        <v>3.5</v>
      </c>
      <c r="J153" s="1"/>
      <c r="K153" s="1"/>
      <c r="L153" s="1"/>
      <c r="M153" s="1"/>
      <c r="N153" s="1">
        <v>0</v>
      </c>
      <c r="O153" s="1">
        <v>0</v>
      </c>
      <c r="P153" s="126"/>
      <c r="Q153" s="139"/>
      <c r="R153" s="10"/>
      <c r="S153" s="13"/>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c r="IW153" s="14"/>
      <c r="IX153" s="14"/>
      <c r="IY153" s="14"/>
      <c r="IZ153" s="14"/>
      <c r="JA153" s="14"/>
    </row>
    <row r="154" spans="1:261" s="15" customFormat="1" ht="20.25" customHeight="1" outlineLevel="1" x14ac:dyDescent="0.4">
      <c r="A154" s="125" t="s">
        <v>436</v>
      </c>
      <c r="B154" s="126" t="s">
        <v>312</v>
      </c>
      <c r="C154" s="126" t="s">
        <v>335</v>
      </c>
      <c r="D154" s="112">
        <v>44371</v>
      </c>
      <c r="E154" s="112">
        <v>44561</v>
      </c>
      <c r="F154" s="112">
        <v>44371</v>
      </c>
      <c r="G154" s="112"/>
      <c r="H154" s="92" t="s">
        <v>6</v>
      </c>
      <c r="I154" s="1">
        <v>1325.76</v>
      </c>
      <c r="J154" s="1"/>
      <c r="K154" s="1"/>
      <c r="L154" s="1"/>
      <c r="M154" s="1"/>
      <c r="N154" s="1">
        <v>0</v>
      </c>
      <c r="O154" s="1">
        <v>0</v>
      </c>
      <c r="P154" s="126" t="s">
        <v>558</v>
      </c>
      <c r="Q154" s="139"/>
      <c r="R154" s="10"/>
      <c r="S154" s="13"/>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4"/>
      <c r="IW154" s="14"/>
      <c r="IX154" s="14"/>
      <c r="IY154" s="14"/>
      <c r="IZ154" s="14"/>
      <c r="JA154" s="14"/>
    </row>
    <row r="155" spans="1:261" s="15" customFormat="1" ht="22.5" customHeight="1" outlineLevel="1" x14ac:dyDescent="0.4">
      <c r="A155" s="125"/>
      <c r="B155" s="126"/>
      <c r="C155" s="127"/>
      <c r="D155" s="112"/>
      <c r="E155" s="112"/>
      <c r="F155" s="112"/>
      <c r="G155" s="112"/>
      <c r="H155" s="92" t="s">
        <v>8</v>
      </c>
      <c r="I155" s="1">
        <v>1259.47</v>
      </c>
      <c r="J155" s="1"/>
      <c r="K155" s="1"/>
      <c r="L155" s="1"/>
      <c r="M155" s="1"/>
      <c r="N155" s="1">
        <v>0</v>
      </c>
      <c r="O155" s="1">
        <v>0</v>
      </c>
      <c r="P155" s="126"/>
      <c r="Q155" s="139"/>
      <c r="R155" s="10"/>
      <c r="S155" s="13"/>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c r="IV155" s="14"/>
      <c r="IW155" s="14"/>
      <c r="IX155" s="14"/>
      <c r="IY155" s="14"/>
      <c r="IZ155" s="14"/>
      <c r="JA155" s="14"/>
    </row>
    <row r="156" spans="1:261" s="15" customFormat="1" ht="153" customHeight="1" outlineLevel="1" x14ac:dyDescent="0.4">
      <c r="A156" s="125"/>
      <c r="B156" s="126"/>
      <c r="C156" s="127"/>
      <c r="D156" s="112"/>
      <c r="E156" s="112"/>
      <c r="F156" s="112"/>
      <c r="G156" s="112"/>
      <c r="H156" s="92" t="s">
        <v>9</v>
      </c>
      <c r="I156" s="1">
        <v>66.289999999999964</v>
      </c>
      <c r="J156" s="1"/>
      <c r="K156" s="1"/>
      <c r="L156" s="1"/>
      <c r="M156" s="1"/>
      <c r="N156" s="1">
        <v>0</v>
      </c>
      <c r="O156" s="1">
        <v>0</v>
      </c>
      <c r="P156" s="126"/>
      <c r="Q156" s="139"/>
      <c r="R156" s="10"/>
      <c r="S156" s="13"/>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4"/>
      <c r="IW156" s="14"/>
      <c r="IX156" s="14"/>
      <c r="IY156" s="14"/>
      <c r="IZ156" s="14"/>
      <c r="JA156" s="14"/>
    </row>
    <row r="157" spans="1:261" s="15" customFormat="1" ht="20.25" customHeight="1" outlineLevel="1" x14ac:dyDescent="0.4">
      <c r="A157" s="125" t="s">
        <v>437</v>
      </c>
      <c r="B157" s="126" t="s">
        <v>210</v>
      </c>
      <c r="C157" s="126" t="s">
        <v>336</v>
      </c>
      <c r="D157" s="112">
        <v>44279</v>
      </c>
      <c r="E157" s="112">
        <v>44561</v>
      </c>
      <c r="F157" s="112">
        <v>44279</v>
      </c>
      <c r="G157" s="112"/>
      <c r="H157" s="92" t="s">
        <v>6</v>
      </c>
      <c r="I157" s="1">
        <v>2146</v>
      </c>
      <c r="J157" s="1"/>
      <c r="K157" s="1"/>
      <c r="L157" s="1"/>
      <c r="M157" s="1"/>
      <c r="N157" s="1">
        <v>0</v>
      </c>
      <c r="O157" s="1">
        <v>0</v>
      </c>
      <c r="P157" s="126" t="s">
        <v>574</v>
      </c>
      <c r="Q157" s="139"/>
      <c r="R157" s="10"/>
      <c r="S157" s="13"/>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4"/>
      <c r="IW157" s="14"/>
      <c r="IX157" s="14"/>
      <c r="IY157" s="14"/>
      <c r="IZ157" s="14"/>
      <c r="JA157" s="14"/>
    </row>
    <row r="158" spans="1:261" s="15" customFormat="1" ht="22.5" customHeight="1" outlineLevel="1" x14ac:dyDescent="0.4">
      <c r="A158" s="125"/>
      <c r="B158" s="126"/>
      <c r="C158" s="127"/>
      <c r="D158" s="112"/>
      <c r="E158" s="112"/>
      <c r="F158" s="112"/>
      <c r="G158" s="112"/>
      <c r="H158" s="92" t="s">
        <v>8</v>
      </c>
      <c r="I158" s="1">
        <v>2038.6999999999998</v>
      </c>
      <c r="J158" s="1"/>
      <c r="K158" s="1"/>
      <c r="L158" s="1"/>
      <c r="M158" s="1"/>
      <c r="N158" s="1">
        <v>0</v>
      </c>
      <c r="O158" s="1">
        <v>0</v>
      </c>
      <c r="P158" s="126"/>
      <c r="Q158" s="139"/>
      <c r="R158" s="10"/>
      <c r="S158" s="13"/>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c r="IW158" s="14"/>
      <c r="IX158" s="14"/>
      <c r="IY158" s="14"/>
      <c r="IZ158" s="14"/>
      <c r="JA158" s="14"/>
    </row>
    <row r="159" spans="1:261" s="15" customFormat="1" ht="111.75" customHeight="1" outlineLevel="1" x14ac:dyDescent="0.4">
      <c r="A159" s="125"/>
      <c r="B159" s="126"/>
      <c r="C159" s="127"/>
      <c r="D159" s="112"/>
      <c r="E159" s="112"/>
      <c r="F159" s="112"/>
      <c r="G159" s="112"/>
      <c r="H159" s="92" t="s">
        <v>9</v>
      </c>
      <c r="I159" s="1">
        <v>107.30000000000018</v>
      </c>
      <c r="J159" s="1"/>
      <c r="K159" s="1"/>
      <c r="L159" s="1"/>
      <c r="M159" s="1"/>
      <c r="N159" s="1">
        <v>0</v>
      </c>
      <c r="O159" s="1">
        <v>0</v>
      </c>
      <c r="P159" s="126"/>
      <c r="Q159" s="139"/>
      <c r="R159" s="10"/>
      <c r="S159" s="13"/>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c r="IW159" s="14"/>
      <c r="IX159" s="14"/>
      <c r="IY159" s="14"/>
      <c r="IZ159" s="14"/>
      <c r="JA159" s="14"/>
    </row>
    <row r="160" spans="1:261" s="15" customFormat="1" ht="20.25" customHeight="1" outlineLevel="1" x14ac:dyDescent="0.4">
      <c r="A160" s="125" t="s">
        <v>438</v>
      </c>
      <c r="B160" s="126" t="s">
        <v>313</v>
      </c>
      <c r="C160" s="126" t="s">
        <v>337</v>
      </c>
      <c r="D160" s="112">
        <v>44371</v>
      </c>
      <c r="E160" s="112">
        <v>44561</v>
      </c>
      <c r="F160" s="112">
        <v>44371</v>
      </c>
      <c r="G160" s="112"/>
      <c r="H160" s="92" t="s">
        <v>6</v>
      </c>
      <c r="I160" s="1">
        <v>2304.6999999999998</v>
      </c>
      <c r="J160" s="1"/>
      <c r="K160" s="1"/>
      <c r="L160" s="1"/>
      <c r="M160" s="1"/>
      <c r="N160" s="1">
        <v>0</v>
      </c>
      <c r="O160" s="1">
        <v>0</v>
      </c>
      <c r="P160" s="126" t="s">
        <v>558</v>
      </c>
      <c r="Q160" s="139"/>
      <c r="R160" s="10"/>
      <c r="S160" s="13"/>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4"/>
      <c r="IW160" s="14"/>
      <c r="IX160" s="14"/>
      <c r="IY160" s="14"/>
      <c r="IZ160" s="14"/>
      <c r="JA160" s="14"/>
    </row>
    <row r="161" spans="1:261" s="15" customFormat="1" ht="22.5" customHeight="1" outlineLevel="1" x14ac:dyDescent="0.4">
      <c r="A161" s="125"/>
      <c r="B161" s="126"/>
      <c r="C161" s="127"/>
      <c r="D161" s="112"/>
      <c r="E161" s="112"/>
      <c r="F161" s="112"/>
      <c r="G161" s="112"/>
      <c r="H161" s="92" t="s">
        <v>8</v>
      </c>
      <c r="I161" s="1">
        <v>2189.46</v>
      </c>
      <c r="J161" s="1"/>
      <c r="K161" s="1"/>
      <c r="L161" s="1"/>
      <c r="M161" s="1"/>
      <c r="N161" s="1">
        <v>0</v>
      </c>
      <c r="O161" s="1">
        <v>0</v>
      </c>
      <c r="P161" s="126"/>
      <c r="Q161" s="139"/>
      <c r="R161" s="10"/>
      <c r="S161" s="13"/>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c r="IW161" s="14"/>
      <c r="IX161" s="14"/>
      <c r="IY161" s="14"/>
      <c r="IZ161" s="14"/>
      <c r="JA161" s="14"/>
    </row>
    <row r="162" spans="1:261" s="15" customFormat="1" ht="177" customHeight="1" outlineLevel="1" x14ac:dyDescent="0.4">
      <c r="A162" s="125"/>
      <c r="B162" s="126"/>
      <c r="C162" s="127"/>
      <c r="D162" s="112"/>
      <c r="E162" s="112"/>
      <c r="F162" s="112"/>
      <c r="G162" s="112"/>
      <c r="H162" s="92" t="s">
        <v>9</v>
      </c>
      <c r="I162" s="1">
        <v>115.24</v>
      </c>
      <c r="J162" s="1"/>
      <c r="K162" s="1"/>
      <c r="L162" s="1"/>
      <c r="M162" s="1"/>
      <c r="N162" s="1">
        <v>0</v>
      </c>
      <c r="O162" s="1">
        <v>0</v>
      </c>
      <c r="P162" s="126"/>
      <c r="Q162" s="139"/>
      <c r="R162" s="10"/>
      <c r="S162" s="13"/>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4"/>
      <c r="IW162" s="14"/>
      <c r="IX162" s="14"/>
      <c r="IY162" s="14"/>
      <c r="IZ162" s="14"/>
      <c r="JA162" s="14"/>
    </row>
    <row r="163" spans="1:261" s="15" customFormat="1" ht="20.25" customHeight="1" outlineLevel="1" x14ac:dyDescent="0.4">
      <c r="A163" s="125" t="s">
        <v>439</v>
      </c>
      <c r="B163" s="126" t="s">
        <v>314</v>
      </c>
      <c r="C163" s="126" t="s">
        <v>338</v>
      </c>
      <c r="D163" s="112">
        <v>44371</v>
      </c>
      <c r="E163" s="112">
        <v>44561</v>
      </c>
      <c r="F163" s="112">
        <v>44371</v>
      </c>
      <c r="G163" s="112"/>
      <c r="H163" s="92" t="s">
        <v>6</v>
      </c>
      <c r="I163" s="1">
        <v>850</v>
      </c>
      <c r="J163" s="1"/>
      <c r="K163" s="1"/>
      <c r="L163" s="1"/>
      <c r="M163" s="1"/>
      <c r="N163" s="1">
        <v>0</v>
      </c>
      <c r="O163" s="1">
        <v>0</v>
      </c>
      <c r="P163" s="126" t="s">
        <v>558</v>
      </c>
      <c r="Q163" s="139"/>
      <c r="R163" s="10"/>
      <c r="S163" s="13"/>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4"/>
      <c r="IW163" s="14"/>
      <c r="IX163" s="14"/>
      <c r="IY163" s="14"/>
      <c r="IZ163" s="14"/>
      <c r="JA163" s="14"/>
    </row>
    <row r="164" spans="1:261" s="15" customFormat="1" ht="22.5" customHeight="1" outlineLevel="1" x14ac:dyDescent="0.4">
      <c r="A164" s="125"/>
      <c r="B164" s="126"/>
      <c r="C164" s="127"/>
      <c r="D164" s="112"/>
      <c r="E164" s="112"/>
      <c r="F164" s="112"/>
      <c r="G164" s="112"/>
      <c r="H164" s="92" t="s">
        <v>8</v>
      </c>
      <c r="I164" s="1">
        <v>807.5</v>
      </c>
      <c r="J164" s="1"/>
      <c r="K164" s="1"/>
      <c r="L164" s="1"/>
      <c r="M164" s="1"/>
      <c r="N164" s="1">
        <v>0</v>
      </c>
      <c r="O164" s="1">
        <v>0</v>
      </c>
      <c r="P164" s="126"/>
      <c r="Q164" s="139"/>
      <c r="R164" s="10"/>
      <c r="S164" s="13"/>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c r="IW164" s="14"/>
      <c r="IX164" s="14"/>
      <c r="IY164" s="14"/>
      <c r="IZ164" s="14"/>
      <c r="JA164" s="14"/>
    </row>
    <row r="165" spans="1:261" s="15" customFormat="1" ht="109.2" customHeight="1" outlineLevel="1" x14ac:dyDescent="0.4">
      <c r="A165" s="125"/>
      <c r="B165" s="126"/>
      <c r="C165" s="127"/>
      <c r="D165" s="112"/>
      <c r="E165" s="112"/>
      <c r="F165" s="112"/>
      <c r="G165" s="112"/>
      <c r="H165" s="92" t="s">
        <v>9</v>
      </c>
      <c r="I165" s="1">
        <v>42.5</v>
      </c>
      <c r="J165" s="1"/>
      <c r="K165" s="1"/>
      <c r="L165" s="1"/>
      <c r="M165" s="1"/>
      <c r="N165" s="1">
        <v>0</v>
      </c>
      <c r="O165" s="1">
        <v>0</v>
      </c>
      <c r="P165" s="126"/>
      <c r="Q165" s="139"/>
      <c r="R165" s="10"/>
      <c r="S165" s="13"/>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14"/>
      <c r="IU165" s="14"/>
      <c r="IV165" s="14"/>
      <c r="IW165" s="14"/>
      <c r="IX165" s="14"/>
      <c r="IY165" s="14"/>
      <c r="IZ165" s="14"/>
      <c r="JA165" s="14"/>
    </row>
    <row r="166" spans="1:261" s="15" customFormat="1" ht="20.25" customHeight="1" outlineLevel="1" x14ac:dyDescent="0.4">
      <c r="A166" s="125" t="s">
        <v>440</v>
      </c>
      <c r="B166" s="126" t="s">
        <v>211</v>
      </c>
      <c r="C166" s="126" t="s">
        <v>339</v>
      </c>
      <c r="D166" s="112">
        <v>44279</v>
      </c>
      <c r="E166" s="112">
        <v>44561</v>
      </c>
      <c r="F166" s="112">
        <v>44279</v>
      </c>
      <c r="G166" s="112"/>
      <c r="H166" s="92" t="s">
        <v>6</v>
      </c>
      <c r="I166" s="1">
        <v>750</v>
      </c>
      <c r="J166" s="1"/>
      <c r="K166" s="1"/>
      <c r="L166" s="1"/>
      <c r="M166" s="1"/>
      <c r="N166" s="1">
        <v>0</v>
      </c>
      <c r="O166" s="1">
        <v>0</v>
      </c>
      <c r="P166" s="126" t="s">
        <v>573</v>
      </c>
      <c r="Q166" s="139"/>
      <c r="R166" s="10"/>
      <c r="S166" s="13"/>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4"/>
      <c r="IW166" s="14"/>
      <c r="IX166" s="14"/>
      <c r="IY166" s="14"/>
      <c r="IZ166" s="14"/>
      <c r="JA166" s="14"/>
    </row>
    <row r="167" spans="1:261" s="15" customFormat="1" ht="22.5" customHeight="1" outlineLevel="1" x14ac:dyDescent="0.4">
      <c r="A167" s="125"/>
      <c r="B167" s="126"/>
      <c r="C167" s="127"/>
      <c r="D167" s="112"/>
      <c r="E167" s="112"/>
      <c r="F167" s="112"/>
      <c r="G167" s="112"/>
      <c r="H167" s="92" t="s">
        <v>8</v>
      </c>
      <c r="I167" s="1">
        <v>712.5</v>
      </c>
      <c r="J167" s="1"/>
      <c r="K167" s="1"/>
      <c r="L167" s="1"/>
      <c r="M167" s="1"/>
      <c r="N167" s="1">
        <v>0</v>
      </c>
      <c r="O167" s="1">
        <v>0</v>
      </c>
      <c r="P167" s="126"/>
      <c r="Q167" s="139"/>
      <c r="R167" s="10"/>
      <c r="S167" s="13"/>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14"/>
      <c r="IU167" s="14"/>
      <c r="IV167" s="14"/>
      <c r="IW167" s="14"/>
      <c r="IX167" s="14"/>
      <c r="IY167" s="14"/>
      <c r="IZ167" s="14"/>
      <c r="JA167" s="14"/>
    </row>
    <row r="168" spans="1:261" s="15" customFormat="1" ht="108.6" customHeight="1" outlineLevel="1" x14ac:dyDescent="0.4">
      <c r="A168" s="125"/>
      <c r="B168" s="126"/>
      <c r="C168" s="127"/>
      <c r="D168" s="112"/>
      <c r="E168" s="112"/>
      <c r="F168" s="112"/>
      <c r="G168" s="112"/>
      <c r="H168" s="92" t="s">
        <v>9</v>
      </c>
      <c r="I168" s="1">
        <v>37.5</v>
      </c>
      <c r="J168" s="1"/>
      <c r="K168" s="1"/>
      <c r="L168" s="1"/>
      <c r="M168" s="1"/>
      <c r="N168" s="1">
        <v>0</v>
      </c>
      <c r="O168" s="1">
        <v>0</v>
      </c>
      <c r="P168" s="126"/>
      <c r="Q168" s="139"/>
      <c r="R168" s="10"/>
      <c r="S168" s="13"/>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c r="IV168" s="14"/>
      <c r="IW168" s="14"/>
      <c r="IX168" s="14"/>
      <c r="IY168" s="14"/>
      <c r="IZ168" s="14"/>
      <c r="JA168" s="14"/>
    </row>
    <row r="169" spans="1:261" s="15" customFormat="1" ht="20.25" customHeight="1" outlineLevel="1" x14ac:dyDescent="0.4">
      <c r="A169" s="125" t="s">
        <v>441</v>
      </c>
      <c r="B169" s="126" t="s">
        <v>212</v>
      </c>
      <c r="C169" s="126" t="s">
        <v>339</v>
      </c>
      <c r="D169" s="112">
        <v>44279</v>
      </c>
      <c r="E169" s="112">
        <v>44561</v>
      </c>
      <c r="F169" s="112">
        <v>44279</v>
      </c>
      <c r="G169" s="112"/>
      <c r="H169" s="92" t="s">
        <v>6</v>
      </c>
      <c r="I169" s="1">
        <v>750</v>
      </c>
      <c r="J169" s="1"/>
      <c r="K169" s="1"/>
      <c r="L169" s="1"/>
      <c r="M169" s="1"/>
      <c r="N169" s="1">
        <v>0</v>
      </c>
      <c r="O169" s="1">
        <v>0</v>
      </c>
      <c r="P169" s="126" t="s">
        <v>572</v>
      </c>
      <c r="Q169" s="139"/>
      <c r="R169" s="10"/>
      <c r="S169" s="13"/>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14"/>
      <c r="IU169" s="14"/>
      <c r="IV169" s="14"/>
      <c r="IW169" s="14"/>
      <c r="IX169" s="14"/>
      <c r="IY169" s="14"/>
      <c r="IZ169" s="14"/>
      <c r="JA169" s="14"/>
    </row>
    <row r="170" spans="1:261" s="15" customFormat="1" ht="22.5" customHeight="1" outlineLevel="1" x14ac:dyDescent="0.4">
      <c r="A170" s="125"/>
      <c r="B170" s="126"/>
      <c r="C170" s="127"/>
      <c r="D170" s="112"/>
      <c r="E170" s="112"/>
      <c r="F170" s="112"/>
      <c r="G170" s="112"/>
      <c r="H170" s="92" t="s">
        <v>8</v>
      </c>
      <c r="I170" s="1">
        <v>712.5</v>
      </c>
      <c r="J170" s="1"/>
      <c r="K170" s="1"/>
      <c r="L170" s="1"/>
      <c r="M170" s="1"/>
      <c r="N170" s="1">
        <v>0</v>
      </c>
      <c r="O170" s="1">
        <v>0</v>
      </c>
      <c r="P170" s="126"/>
      <c r="Q170" s="139"/>
      <c r="R170" s="10"/>
      <c r="S170" s="13"/>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c r="IW170" s="14"/>
      <c r="IX170" s="14"/>
      <c r="IY170" s="14"/>
      <c r="IZ170" s="14"/>
      <c r="JA170" s="14"/>
    </row>
    <row r="171" spans="1:261" s="15" customFormat="1" ht="117" customHeight="1" outlineLevel="1" x14ac:dyDescent="0.4">
      <c r="A171" s="125"/>
      <c r="B171" s="126"/>
      <c r="C171" s="127"/>
      <c r="D171" s="112"/>
      <c r="E171" s="112"/>
      <c r="F171" s="112"/>
      <c r="G171" s="112"/>
      <c r="H171" s="92" t="s">
        <v>9</v>
      </c>
      <c r="I171" s="1">
        <v>37.5</v>
      </c>
      <c r="J171" s="1"/>
      <c r="K171" s="1"/>
      <c r="L171" s="1"/>
      <c r="M171" s="1"/>
      <c r="N171" s="1">
        <v>0</v>
      </c>
      <c r="O171" s="1">
        <v>0</v>
      </c>
      <c r="P171" s="126"/>
      <c r="Q171" s="139"/>
      <c r="R171" s="10"/>
      <c r="S171" s="13"/>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14"/>
      <c r="IU171" s="14"/>
      <c r="IV171" s="14"/>
      <c r="IW171" s="14"/>
      <c r="IX171" s="14"/>
      <c r="IY171" s="14"/>
      <c r="IZ171" s="14"/>
      <c r="JA171" s="14"/>
    </row>
    <row r="172" spans="1:261" s="15" customFormat="1" ht="20.25" customHeight="1" outlineLevel="1" x14ac:dyDescent="0.4">
      <c r="A172" s="125" t="s">
        <v>442</v>
      </c>
      <c r="B172" s="126" t="s">
        <v>315</v>
      </c>
      <c r="C172" s="126" t="s">
        <v>339</v>
      </c>
      <c r="D172" s="112">
        <v>44371</v>
      </c>
      <c r="E172" s="112">
        <v>44561</v>
      </c>
      <c r="F172" s="112">
        <v>44371</v>
      </c>
      <c r="G172" s="112"/>
      <c r="H172" s="92" t="s">
        <v>6</v>
      </c>
      <c r="I172" s="1">
        <v>1532.9</v>
      </c>
      <c r="J172" s="1"/>
      <c r="K172" s="1"/>
      <c r="L172" s="1"/>
      <c r="M172" s="1"/>
      <c r="N172" s="1">
        <v>0</v>
      </c>
      <c r="O172" s="1">
        <v>0</v>
      </c>
      <c r="P172" s="126" t="s">
        <v>558</v>
      </c>
      <c r="Q172" s="139"/>
      <c r="R172" s="10"/>
      <c r="S172" s="13"/>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14"/>
      <c r="IU172" s="14"/>
      <c r="IV172" s="14"/>
      <c r="IW172" s="14"/>
      <c r="IX172" s="14"/>
      <c r="IY172" s="14"/>
      <c r="IZ172" s="14"/>
      <c r="JA172" s="14"/>
    </row>
    <row r="173" spans="1:261" s="15" customFormat="1" ht="22.5" customHeight="1" outlineLevel="1" x14ac:dyDescent="0.4">
      <c r="A173" s="125"/>
      <c r="B173" s="126"/>
      <c r="C173" s="127"/>
      <c r="D173" s="112"/>
      <c r="E173" s="112"/>
      <c r="F173" s="112"/>
      <c r="G173" s="112"/>
      <c r="H173" s="92" t="s">
        <v>8</v>
      </c>
      <c r="I173" s="1">
        <v>1456.25</v>
      </c>
      <c r="J173" s="1"/>
      <c r="K173" s="1"/>
      <c r="L173" s="1"/>
      <c r="M173" s="1"/>
      <c r="N173" s="1">
        <v>0</v>
      </c>
      <c r="O173" s="1">
        <v>0</v>
      </c>
      <c r="P173" s="126"/>
      <c r="Q173" s="139"/>
      <c r="R173" s="10"/>
      <c r="S173" s="13"/>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4"/>
      <c r="IW173" s="14"/>
      <c r="IX173" s="14"/>
      <c r="IY173" s="14"/>
      <c r="IZ173" s="14"/>
      <c r="JA173" s="14"/>
    </row>
    <row r="174" spans="1:261" s="15" customFormat="1" ht="117" customHeight="1" outlineLevel="1" x14ac:dyDescent="0.4">
      <c r="A174" s="125"/>
      <c r="B174" s="126"/>
      <c r="C174" s="127"/>
      <c r="D174" s="112"/>
      <c r="E174" s="112"/>
      <c r="F174" s="112"/>
      <c r="G174" s="112"/>
      <c r="H174" s="92" t="s">
        <v>9</v>
      </c>
      <c r="I174" s="1">
        <v>76.650000000000091</v>
      </c>
      <c r="J174" s="1"/>
      <c r="K174" s="1"/>
      <c r="L174" s="1"/>
      <c r="M174" s="1"/>
      <c r="N174" s="1">
        <v>0</v>
      </c>
      <c r="O174" s="1">
        <v>0</v>
      </c>
      <c r="P174" s="126"/>
      <c r="Q174" s="139"/>
      <c r="R174" s="10"/>
      <c r="S174" s="13"/>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4"/>
      <c r="IU174" s="14"/>
      <c r="IV174" s="14"/>
      <c r="IW174" s="14"/>
      <c r="IX174" s="14"/>
      <c r="IY174" s="14"/>
      <c r="IZ174" s="14"/>
      <c r="JA174" s="14"/>
    </row>
    <row r="175" spans="1:261" s="15" customFormat="1" ht="20.25" customHeight="1" outlineLevel="1" x14ac:dyDescent="0.4">
      <c r="A175" s="125" t="s">
        <v>443</v>
      </c>
      <c r="B175" s="126" t="s">
        <v>224</v>
      </c>
      <c r="C175" s="126" t="s">
        <v>340</v>
      </c>
      <c r="D175" s="112">
        <v>44279</v>
      </c>
      <c r="E175" s="112">
        <v>44561</v>
      </c>
      <c r="F175" s="112">
        <v>44279</v>
      </c>
      <c r="G175" s="112">
        <v>44348</v>
      </c>
      <c r="H175" s="92" t="s">
        <v>6</v>
      </c>
      <c r="I175" s="1">
        <v>160</v>
      </c>
      <c r="J175" s="1">
        <v>160</v>
      </c>
      <c r="K175" s="1">
        <v>160</v>
      </c>
      <c r="L175" s="1"/>
      <c r="M175" s="1"/>
      <c r="N175" s="1">
        <f>SUM(N176:N177)</f>
        <v>156.24</v>
      </c>
      <c r="O175" s="1">
        <f>N175/I175*100</f>
        <v>97.65</v>
      </c>
      <c r="P175" s="126" t="s">
        <v>229</v>
      </c>
      <c r="Q175" s="139" t="s">
        <v>556</v>
      </c>
      <c r="R175" s="10"/>
      <c r="S175" s="13"/>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4"/>
      <c r="IW175" s="14"/>
      <c r="IX175" s="14"/>
      <c r="IY175" s="14"/>
      <c r="IZ175" s="14"/>
      <c r="JA175" s="14"/>
    </row>
    <row r="176" spans="1:261" s="15" customFormat="1" ht="22.5" customHeight="1" outlineLevel="1" x14ac:dyDescent="0.4">
      <c r="A176" s="125"/>
      <c r="B176" s="126"/>
      <c r="C176" s="127"/>
      <c r="D176" s="112"/>
      <c r="E176" s="112"/>
      <c r="F176" s="112"/>
      <c r="G176" s="112"/>
      <c r="H176" s="92" t="s">
        <v>8</v>
      </c>
      <c r="I176" s="1">
        <v>152</v>
      </c>
      <c r="J176" s="1">
        <v>152</v>
      </c>
      <c r="K176" s="1">
        <v>152</v>
      </c>
      <c r="L176" s="1"/>
      <c r="M176" s="1"/>
      <c r="N176" s="1">
        <v>148.428</v>
      </c>
      <c r="O176" s="1">
        <f t="shared" ref="O176:O177" si="33">N176/I176*100</f>
        <v>97.65</v>
      </c>
      <c r="P176" s="126"/>
      <c r="Q176" s="139"/>
      <c r="R176" s="10"/>
      <c r="S176" s="13"/>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4"/>
      <c r="IW176" s="14"/>
      <c r="IX176" s="14"/>
      <c r="IY176" s="14"/>
      <c r="IZ176" s="14"/>
      <c r="JA176" s="14"/>
    </row>
    <row r="177" spans="1:261" s="15" customFormat="1" ht="171.75" customHeight="1" outlineLevel="1" x14ac:dyDescent="0.4">
      <c r="A177" s="125"/>
      <c r="B177" s="126"/>
      <c r="C177" s="127"/>
      <c r="D177" s="112"/>
      <c r="E177" s="112"/>
      <c r="F177" s="112"/>
      <c r="G177" s="112"/>
      <c r="H177" s="92" t="s">
        <v>9</v>
      </c>
      <c r="I177" s="1">
        <v>8</v>
      </c>
      <c r="J177" s="1">
        <v>8</v>
      </c>
      <c r="K177" s="1">
        <v>8</v>
      </c>
      <c r="L177" s="1"/>
      <c r="M177" s="1"/>
      <c r="N177" s="1">
        <v>7.8120000000000003</v>
      </c>
      <c r="O177" s="1">
        <f t="shared" si="33"/>
        <v>97.65</v>
      </c>
      <c r="P177" s="126"/>
      <c r="Q177" s="139"/>
      <c r="R177" s="10"/>
      <c r="S177" s="13"/>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c r="IW177" s="14"/>
      <c r="IX177" s="14"/>
      <c r="IY177" s="14"/>
      <c r="IZ177" s="14"/>
      <c r="JA177" s="14"/>
    </row>
    <row r="178" spans="1:261" s="15" customFormat="1" ht="20.25" customHeight="1" outlineLevel="1" x14ac:dyDescent="0.4">
      <c r="A178" s="125" t="s">
        <v>444</v>
      </c>
      <c r="B178" s="126" t="s">
        <v>404</v>
      </c>
      <c r="C178" s="126" t="s">
        <v>340</v>
      </c>
      <c r="D178" s="112">
        <v>44371</v>
      </c>
      <c r="E178" s="112">
        <v>44561</v>
      </c>
      <c r="F178" s="112">
        <v>44371</v>
      </c>
      <c r="G178" s="112"/>
      <c r="H178" s="92" t="s">
        <v>6</v>
      </c>
      <c r="I178" s="1">
        <v>1052.6320000000001</v>
      </c>
      <c r="J178" s="1"/>
      <c r="K178" s="1"/>
      <c r="L178" s="1"/>
      <c r="M178" s="1"/>
      <c r="N178" s="1">
        <v>0</v>
      </c>
      <c r="O178" s="1">
        <v>0</v>
      </c>
      <c r="P178" s="126" t="s">
        <v>558</v>
      </c>
      <c r="Q178" s="139"/>
      <c r="R178" s="10"/>
      <c r="S178" s="13"/>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c r="IW178" s="14"/>
      <c r="IX178" s="14"/>
      <c r="IY178" s="14"/>
      <c r="IZ178" s="14"/>
      <c r="JA178" s="14"/>
    </row>
    <row r="179" spans="1:261" s="15" customFormat="1" ht="22.5" customHeight="1" outlineLevel="1" x14ac:dyDescent="0.4">
      <c r="A179" s="125"/>
      <c r="B179" s="126"/>
      <c r="C179" s="127"/>
      <c r="D179" s="112"/>
      <c r="E179" s="112"/>
      <c r="F179" s="112"/>
      <c r="G179" s="112"/>
      <c r="H179" s="92" t="s">
        <v>8</v>
      </c>
      <c r="I179" s="1">
        <v>1000</v>
      </c>
      <c r="J179" s="1"/>
      <c r="K179" s="1"/>
      <c r="L179" s="1"/>
      <c r="M179" s="1"/>
      <c r="N179" s="1">
        <v>0</v>
      </c>
      <c r="O179" s="1">
        <v>0</v>
      </c>
      <c r="P179" s="126"/>
      <c r="Q179" s="139"/>
      <c r="R179" s="10"/>
      <c r="S179" s="13"/>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c r="IL179" s="14"/>
      <c r="IM179" s="14"/>
      <c r="IN179" s="14"/>
      <c r="IO179" s="14"/>
      <c r="IP179" s="14"/>
      <c r="IQ179" s="14"/>
      <c r="IR179" s="14"/>
      <c r="IS179" s="14"/>
      <c r="IT179" s="14"/>
      <c r="IU179" s="14"/>
      <c r="IV179" s="14"/>
      <c r="IW179" s="14"/>
      <c r="IX179" s="14"/>
      <c r="IY179" s="14"/>
      <c r="IZ179" s="14"/>
      <c r="JA179" s="14"/>
    </row>
    <row r="180" spans="1:261" s="15" customFormat="1" ht="169.5" customHeight="1" outlineLevel="1" x14ac:dyDescent="0.4">
      <c r="A180" s="125"/>
      <c r="B180" s="126"/>
      <c r="C180" s="127"/>
      <c r="D180" s="112"/>
      <c r="E180" s="112"/>
      <c r="F180" s="112"/>
      <c r="G180" s="112"/>
      <c r="H180" s="92" t="s">
        <v>9</v>
      </c>
      <c r="I180" s="1">
        <v>52.631999999999998</v>
      </c>
      <c r="J180" s="1"/>
      <c r="K180" s="1"/>
      <c r="L180" s="1"/>
      <c r="M180" s="1"/>
      <c r="N180" s="1">
        <v>0</v>
      </c>
      <c r="O180" s="1">
        <v>0</v>
      </c>
      <c r="P180" s="126"/>
      <c r="Q180" s="139"/>
      <c r="R180" s="10"/>
      <c r="S180" s="13"/>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c r="IL180" s="14"/>
      <c r="IM180" s="14"/>
      <c r="IN180" s="14"/>
      <c r="IO180" s="14"/>
      <c r="IP180" s="14"/>
      <c r="IQ180" s="14"/>
      <c r="IR180" s="14"/>
      <c r="IS180" s="14"/>
      <c r="IT180" s="14"/>
      <c r="IU180" s="14"/>
      <c r="IV180" s="14"/>
      <c r="IW180" s="14"/>
      <c r="IX180" s="14"/>
      <c r="IY180" s="14"/>
      <c r="IZ180" s="14"/>
      <c r="JA180" s="14"/>
    </row>
    <row r="181" spans="1:261" s="15" customFormat="1" ht="20.25" customHeight="1" outlineLevel="1" x14ac:dyDescent="0.4">
      <c r="A181" s="125" t="s">
        <v>445</v>
      </c>
      <c r="B181" s="126" t="s">
        <v>316</v>
      </c>
      <c r="C181" s="126" t="s">
        <v>340</v>
      </c>
      <c r="D181" s="112">
        <v>44371</v>
      </c>
      <c r="E181" s="112">
        <v>44561</v>
      </c>
      <c r="F181" s="112">
        <v>44371</v>
      </c>
      <c r="G181" s="112"/>
      <c r="H181" s="92" t="s">
        <v>6</v>
      </c>
      <c r="I181" s="1">
        <v>1300</v>
      </c>
      <c r="J181" s="1"/>
      <c r="K181" s="1"/>
      <c r="L181" s="1"/>
      <c r="M181" s="1"/>
      <c r="N181" s="1">
        <v>0</v>
      </c>
      <c r="O181" s="1">
        <v>0</v>
      </c>
      <c r="P181" s="126" t="s">
        <v>558</v>
      </c>
      <c r="Q181" s="139"/>
      <c r="R181" s="10"/>
      <c r="S181" s="13"/>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c r="IM181" s="14"/>
      <c r="IN181" s="14"/>
      <c r="IO181" s="14"/>
      <c r="IP181" s="14"/>
      <c r="IQ181" s="14"/>
      <c r="IR181" s="14"/>
      <c r="IS181" s="14"/>
      <c r="IT181" s="14"/>
      <c r="IU181" s="14"/>
      <c r="IV181" s="14"/>
      <c r="IW181" s="14"/>
      <c r="IX181" s="14"/>
      <c r="IY181" s="14"/>
      <c r="IZ181" s="14"/>
      <c r="JA181" s="14"/>
    </row>
    <row r="182" spans="1:261" s="15" customFormat="1" ht="22.5" customHeight="1" outlineLevel="1" x14ac:dyDescent="0.4">
      <c r="A182" s="125"/>
      <c r="B182" s="126"/>
      <c r="C182" s="127"/>
      <c r="D182" s="112"/>
      <c r="E182" s="112"/>
      <c r="F182" s="112"/>
      <c r="G182" s="112"/>
      <c r="H182" s="92" t="s">
        <v>8</v>
      </c>
      <c r="I182" s="1">
        <v>1235</v>
      </c>
      <c r="J182" s="1"/>
      <c r="K182" s="1"/>
      <c r="L182" s="1"/>
      <c r="M182" s="1"/>
      <c r="N182" s="1">
        <v>0</v>
      </c>
      <c r="O182" s="1">
        <v>0</v>
      </c>
      <c r="P182" s="126"/>
      <c r="Q182" s="139"/>
      <c r="R182" s="10"/>
      <c r="S182" s="13"/>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c r="IM182" s="14"/>
      <c r="IN182" s="14"/>
      <c r="IO182" s="14"/>
      <c r="IP182" s="14"/>
      <c r="IQ182" s="14"/>
      <c r="IR182" s="14"/>
      <c r="IS182" s="14"/>
      <c r="IT182" s="14"/>
      <c r="IU182" s="14"/>
      <c r="IV182" s="14"/>
      <c r="IW182" s="14"/>
      <c r="IX182" s="14"/>
      <c r="IY182" s="14"/>
      <c r="IZ182" s="14"/>
      <c r="JA182" s="14"/>
    </row>
    <row r="183" spans="1:261" s="15" customFormat="1" ht="165.75" customHeight="1" outlineLevel="1" x14ac:dyDescent="0.4">
      <c r="A183" s="125"/>
      <c r="B183" s="126"/>
      <c r="C183" s="127"/>
      <c r="D183" s="112"/>
      <c r="E183" s="112"/>
      <c r="F183" s="112"/>
      <c r="G183" s="112"/>
      <c r="H183" s="92" t="s">
        <v>9</v>
      </c>
      <c r="I183" s="1">
        <v>65</v>
      </c>
      <c r="J183" s="1"/>
      <c r="K183" s="1"/>
      <c r="L183" s="1"/>
      <c r="M183" s="1"/>
      <c r="N183" s="1">
        <v>0</v>
      </c>
      <c r="O183" s="1">
        <v>0</v>
      </c>
      <c r="P183" s="126"/>
      <c r="Q183" s="139"/>
      <c r="R183" s="10"/>
      <c r="S183" s="13"/>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c r="IM183" s="14"/>
      <c r="IN183" s="14"/>
      <c r="IO183" s="14"/>
      <c r="IP183" s="14"/>
      <c r="IQ183" s="14"/>
      <c r="IR183" s="14"/>
      <c r="IS183" s="14"/>
      <c r="IT183" s="14"/>
      <c r="IU183" s="14"/>
      <c r="IV183" s="14"/>
      <c r="IW183" s="14"/>
      <c r="IX183" s="14"/>
      <c r="IY183" s="14"/>
      <c r="IZ183" s="14"/>
      <c r="JA183" s="14"/>
    </row>
    <row r="184" spans="1:261" s="15" customFormat="1" ht="20.25" customHeight="1" outlineLevel="1" x14ac:dyDescent="0.4">
      <c r="A184" s="125" t="s">
        <v>446</v>
      </c>
      <c r="B184" s="126" t="s">
        <v>405</v>
      </c>
      <c r="C184" s="126" t="s">
        <v>341</v>
      </c>
      <c r="D184" s="112">
        <v>44279</v>
      </c>
      <c r="E184" s="112">
        <v>44561</v>
      </c>
      <c r="F184" s="112">
        <v>44279</v>
      </c>
      <c r="G184" s="112"/>
      <c r="H184" s="92" t="s">
        <v>6</v>
      </c>
      <c r="I184" s="1">
        <v>3075.73</v>
      </c>
      <c r="J184" s="1"/>
      <c r="K184" s="1"/>
      <c r="L184" s="1"/>
      <c r="M184" s="1"/>
      <c r="N184" s="1">
        <v>0</v>
      </c>
      <c r="O184" s="1">
        <v>0</v>
      </c>
      <c r="P184" s="126" t="s">
        <v>571</v>
      </c>
      <c r="Q184" s="139"/>
      <c r="R184" s="10"/>
      <c r="S184" s="13"/>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4"/>
      <c r="IW184" s="14"/>
      <c r="IX184" s="14"/>
      <c r="IY184" s="14"/>
      <c r="IZ184" s="14"/>
      <c r="JA184" s="14"/>
    </row>
    <row r="185" spans="1:261" s="15" customFormat="1" ht="22.5" customHeight="1" outlineLevel="1" x14ac:dyDescent="0.4">
      <c r="A185" s="125"/>
      <c r="B185" s="126"/>
      <c r="C185" s="127"/>
      <c r="D185" s="112"/>
      <c r="E185" s="112"/>
      <c r="F185" s="112"/>
      <c r="G185" s="112"/>
      <c r="H185" s="92" t="s">
        <v>8</v>
      </c>
      <c r="I185" s="1">
        <v>2921.93</v>
      </c>
      <c r="J185" s="1"/>
      <c r="K185" s="1"/>
      <c r="L185" s="1"/>
      <c r="M185" s="1"/>
      <c r="N185" s="1">
        <v>0</v>
      </c>
      <c r="O185" s="1">
        <v>0</v>
      </c>
      <c r="P185" s="126"/>
      <c r="Q185" s="139"/>
      <c r="R185" s="10"/>
      <c r="S185" s="13"/>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14"/>
      <c r="IU185" s="14"/>
      <c r="IV185" s="14"/>
      <c r="IW185" s="14"/>
      <c r="IX185" s="14"/>
      <c r="IY185" s="14"/>
      <c r="IZ185" s="14"/>
      <c r="JA185" s="14"/>
    </row>
    <row r="186" spans="1:261" s="15" customFormat="1" ht="198" customHeight="1" outlineLevel="1" x14ac:dyDescent="0.4">
      <c r="A186" s="125"/>
      <c r="B186" s="126"/>
      <c r="C186" s="127"/>
      <c r="D186" s="112"/>
      <c r="E186" s="112"/>
      <c r="F186" s="112"/>
      <c r="G186" s="112"/>
      <c r="H186" s="92" t="s">
        <v>9</v>
      </c>
      <c r="I186" s="1">
        <v>153.80000000000018</v>
      </c>
      <c r="J186" s="1"/>
      <c r="K186" s="1"/>
      <c r="L186" s="1"/>
      <c r="M186" s="1"/>
      <c r="N186" s="1">
        <v>0</v>
      </c>
      <c r="O186" s="1">
        <v>0</v>
      </c>
      <c r="P186" s="126"/>
      <c r="Q186" s="139"/>
      <c r="R186" s="10"/>
      <c r="S186" s="13"/>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14"/>
      <c r="IU186" s="14"/>
      <c r="IV186" s="14"/>
      <c r="IW186" s="14"/>
      <c r="IX186" s="14"/>
      <c r="IY186" s="14"/>
      <c r="IZ186" s="14"/>
      <c r="JA186" s="14"/>
    </row>
    <row r="187" spans="1:261" s="15" customFormat="1" ht="20.25" customHeight="1" outlineLevel="1" x14ac:dyDescent="0.4">
      <c r="A187" s="125" t="s">
        <v>447</v>
      </c>
      <c r="B187" s="126" t="s">
        <v>317</v>
      </c>
      <c r="C187" s="126" t="s">
        <v>400</v>
      </c>
      <c r="D187" s="112">
        <v>44371</v>
      </c>
      <c r="E187" s="112">
        <v>44561</v>
      </c>
      <c r="F187" s="112">
        <v>44371</v>
      </c>
      <c r="G187" s="112"/>
      <c r="H187" s="92" t="s">
        <v>6</v>
      </c>
      <c r="I187" s="1">
        <v>604.24800000000005</v>
      </c>
      <c r="J187" s="1"/>
      <c r="K187" s="1"/>
      <c r="L187" s="1"/>
      <c r="M187" s="1"/>
      <c r="N187" s="1">
        <v>0</v>
      </c>
      <c r="O187" s="1">
        <v>0</v>
      </c>
      <c r="P187" s="126" t="s">
        <v>558</v>
      </c>
      <c r="Q187" s="139"/>
      <c r="R187" s="10"/>
      <c r="S187" s="13"/>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4"/>
      <c r="IW187" s="14"/>
      <c r="IX187" s="14"/>
      <c r="IY187" s="14"/>
      <c r="IZ187" s="14"/>
      <c r="JA187" s="14"/>
    </row>
    <row r="188" spans="1:261" s="15" customFormat="1" ht="22.5" customHeight="1" outlineLevel="1" x14ac:dyDescent="0.4">
      <c r="A188" s="125"/>
      <c r="B188" s="126"/>
      <c r="C188" s="127"/>
      <c r="D188" s="112"/>
      <c r="E188" s="112"/>
      <c r="F188" s="112"/>
      <c r="G188" s="112"/>
      <c r="H188" s="92" t="s">
        <v>8</v>
      </c>
      <c r="I188" s="1">
        <v>574.03</v>
      </c>
      <c r="J188" s="1"/>
      <c r="K188" s="1"/>
      <c r="L188" s="1"/>
      <c r="M188" s="1"/>
      <c r="N188" s="1">
        <v>0</v>
      </c>
      <c r="O188" s="1">
        <v>0</v>
      </c>
      <c r="P188" s="126"/>
      <c r="Q188" s="139"/>
      <c r="R188" s="10"/>
      <c r="S188" s="13"/>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c r="IW188" s="14"/>
      <c r="IX188" s="14"/>
      <c r="IY188" s="14"/>
      <c r="IZ188" s="14"/>
      <c r="JA188" s="14"/>
    </row>
    <row r="189" spans="1:261" s="15" customFormat="1" ht="177.75" customHeight="1" outlineLevel="1" x14ac:dyDescent="0.4">
      <c r="A189" s="125"/>
      <c r="B189" s="126"/>
      <c r="C189" s="127"/>
      <c r="D189" s="112"/>
      <c r="E189" s="112"/>
      <c r="F189" s="112"/>
      <c r="G189" s="112"/>
      <c r="H189" s="92" t="s">
        <v>9</v>
      </c>
      <c r="I189" s="1">
        <v>30.218</v>
      </c>
      <c r="J189" s="1"/>
      <c r="K189" s="1"/>
      <c r="L189" s="1"/>
      <c r="M189" s="1"/>
      <c r="N189" s="1">
        <v>0</v>
      </c>
      <c r="O189" s="1">
        <v>0</v>
      </c>
      <c r="P189" s="126"/>
      <c r="Q189" s="139"/>
      <c r="R189" s="10"/>
      <c r="S189" s="13"/>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14"/>
      <c r="IU189" s="14"/>
      <c r="IV189" s="14"/>
      <c r="IW189" s="14"/>
      <c r="IX189" s="14"/>
      <c r="IY189" s="14"/>
      <c r="IZ189" s="14"/>
      <c r="JA189" s="14"/>
    </row>
    <row r="190" spans="1:261" s="15" customFormat="1" ht="20.25" customHeight="1" outlineLevel="1" x14ac:dyDescent="0.4">
      <c r="A190" s="125" t="s">
        <v>448</v>
      </c>
      <c r="B190" s="126" t="s">
        <v>318</v>
      </c>
      <c r="C190" s="126" t="s">
        <v>400</v>
      </c>
      <c r="D190" s="112">
        <v>44371</v>
      </c>
      <c r="E190" s="112">
        <v>44561</v>
      </c>
      <c r="F190" s="112">
        <v>44371</v>
      </c>
      <c r="G190" s="112"/>
      <c r="H190" s="92" t="s">
        <v>6</v>
      </c>
      <c r="I190" s="1">
        <v>132.976</v>
      </c>
      <c r="J190" s="1"/>
      <c r="K190" s="1"/>
      <c r="L190" s="1"/>
      <c r="M190" s="1"/>
      <c r="N190" s="1">
        <v>0</v>
      </c>
      <c r="O190" s="1">
        <v>0</v>
      </c>
      <c r="P190" s="126" t="s">
        <v>558</v>
      </c>
      <c r="Q190" s="139"/>
      <c r="R190" s="10"/>
      <c r="S190" s="13"/>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c r="IW190" s="14"/>
      <c r="IX190" s="14"/>
      <c r="IY190" s="14"/>
      <c r="IZ190" s="14"/>
      <c r="JA190" s="14"/>
    </row>
    <row r="191" spans="1:261" s="15" customFormat="1" ht="22.5" customHeight="1" outlineLevel="1" x14ac:dyDescent="0.4">
      <c r="A191" s="125"/>
      <c r="B191" s="126"/>
      <c r="C191" s="127"/>
      <c r="D191" s="112"/>
      <c r="E191" s="112"/>
      <c r="F191" s="112"/>
      <c r="G191" s="112"/>
      <c r="H191" s="92" t="s">
        <v>8</v>
      </c>
      <c r="I191" s="1">
        <v>126.32</v>
      </c>
      <c r="J191" s="1"/>
      <c r="K191" s="1"/>
      <c r="L191" s="1"/>
      <c r="M191" s="1"/>
      <c r="N191" s="1">
        <v>0</v>
      </c>
      <c r="O191" s="1">
        <v>0</v>
      </c>
      <c r="P191" s="126"/>
      <c r="Q191" s="139"/>
      <c r="R191" s="10"/>
      <c r="S191" s="13"/>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14"/>
      <c r="IU191" s="14"/>
      <c r="IV191" s="14"/>
      <c r="IW191" s="14"/>
      <c r="IX191" s="14"/>
      <c r="IY191" s="14"/>
      <c r="IZ191" s="14"/>
      <c r="JA191" s="14"/>
    </row>
    <row r="192" spans="1:261" s="15" customFormat="1" ht="177.75" customHeight="1" outlineLevel="1" x14ac:dyDescent="0.4">
      <c r="A192" s="125"/>
      <c r="B192" s="126"/>
      <c r="C192" s="127"/>
      <c r="D192" s="112"/>
      <c r="E192" s="112"/>
      <c r="F192" s="112"/>
      <c r="G192" s="112"/>
      <c r="H192" s="92" t="s">
        <v>9</v>
      </c>
      <c r="I192" s="1">
        <v>6.6559999999999997</v>
      </c>
      <c r="J192" s="1"/>
      <c r="K192" s="1"/>
      <c r="L192" s="1"/>
      <c r="M192" s="1"/>
      <c r="N192" s="1">
        <v>0</v>
      </c>
      <c r="O192" s="1">
        <v>0</v>
      </c>
      <c r="P192" s="126"/>
      <c r="Q192" s="139"/>
      <c r="R192" s="10"/>
      <c r="S192" s="13"/>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14"/>
      <c r="IU192" s="14"/>
      <c r="IV192" s="14"/>
      <c r="IW192" s="14"/>
      <c r="IX192" s="14"/>
      <c r="IY192" s="14"/>
      <c r="IZ192" s="14"/>
      <c r="JA192" s="14"/>
    </row>
    <row r="193" spans="1:261" s="15" customFormat="1" ht="20.25" customHeight="1" outlineLevel="1" x14ac:dyDescent="0.4">
      <c r="A193" s="125" t="s">
        <v>449</v>
      </c>
      <c r="B193" s="126" t="s">
        <v>319</v>
      </c>
      <c r="C193" s="126" t="s">
        <v>342</v>
      </c>
      <c r="D193" s="112">
        <v>44371</v>
      </c>
      <c r="E193" s="112">
        <v>44561</v>
      </c>
      <c r="F193" s="112">
        <v>44371</v>
      </c>
      <c r="G193" s="112"/>
      <c r="H193" s="92" t="s">
        <v>6</v>
      </c>
      <c r="I193" s="1">
        <v>375</v>
      </c>
      <c r="J193" s="1"/>
      <c r="K193" s="1"/>
      <c r="L193" s="1"/>
      <c r="M193" s="1"/>
      <c r="N193" s="1">
        <v>0</v>
      </c>
      <c r="O193" s="1">
        <v>0</v>
      </c>
      <c r="P193" s="126" t="s">
        <v>558</v>
      </c>
      <c r="Q193" s="139"/>
      <c r="R193" s="10"/>
      <c r="S193" s="13"/>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14"/>
      <c r="IU193" s="14"/>
      <c r="IV193" s="14"/>
      <c r="IW193" s="14"/>
      <c r="IX193" s="14"/>
      <c r="IY193" s="14"/>
      <c r="IZ193" s="14"/>
      <c r="JA193" s="14"/>
    </row>
    <row r="194" spans="1:261" s="15" customFormat="1" ht="22.5" customHeight="1" outlineLevel="1" x14ac:dyDescent="0.4">
      <c r="A194" s="125"/>
      <c r="B194" s="126"/>
      <c r="C194" s="127"/>
      <c r="D194" s="112"/>
      <c r="E194" s="112"/>
      <c r="F194" s="112"/>
      <c r="G194" s="112"/>
      <c r="H194" s="92" t="s">
        <v>8</v>
      </c>
      <c r="I194" s="1">
        <v>356.25</v>
      </c>
      <c r="J194" s="1"/>
      <c r="K194" s="1"/>
      <c r="L194" s="1"/>
      <c r="M194" s="1"/>
      <c r="N194" s="1">
        <v>0</v>
      </c>
      <c r="O194" s="1">
        <v>0</v>
      </c>
      <c r="P194" s="126"/>
      <c r="Q194" s="139"/>
      <c r="R194" s="10"/>
      <c r="S194" s="13"/>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14"/>
      <c r="IU194" s="14"/>
      <c r="IV194" s="14"/>
      <c r="IW194" s="14"/>
      <c r="IX194" s="14"/>
      <c r="IY194" s="14"/>
      <c r="IZ194" s="14"/>
      <c r="JA194" s="14"/>
    </row>
    <row r="195" spans="1:261" s="15" customFormat="1" ht="134.25" customHeight="1" outlineLevel="1" x14ac:dyDescent="0.4">
      <c r="A195" s="125"/>
      <c r="B195" s="126"/>
      <c r="C195" s="127"/>
      <c r="D195" s="112"/>
      <c r="E195" s="112"/>
      <c r="F195" s="112"/>
      <c r="G195" s="112"/>
      <c r="H195" s="92" t="s">
        <v>9</v>
      </c>
      <c r="I195" s="1">
        <v>18.75</v>
      </c>
      <c r="J195" s="1"/>
      <c r="K195" s="1"/>
      <c r="L195" s="1"/>
      <c r="M195" s="1"/>
      <c r="N195" s="1">
        <v>0</v>
      </c>
      <c r="O195" s="1">
        <v>0</v>
      </c>
      <c r="P195" s="126"/>
      <c r="Q195" s="139"/>
      <c r="R195" s="10"/>
      <c r="S195" s="13"/>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14"/>
      <c r="IU195" s="14"/>
      <c r="IV195" s="14"/>
      <c r="IW195" s="14"/>
      <c r="IX195" s="14"/>
      <c r="IY195" s="14"/>
      <c r="IZ195" s="14"/>
      <c r="JA195" s="14"/>
    </row>
    <row r="196" spans="1:261" s="15" customFormat="1" ht="20.25" customHeight="1" outlineLevel="1" x14ac:dyDescent="0.4">
      <c r="A196" s="125" t="s">
        <v>450</v>
      </c>
      <c r="B196" s="126" t="s">
        <v>320</v>
      </c>
      <c r="C196" s="126" t="s">
        <v>343</v>
      </c>
      <c r="D196" s="112">
        <v>44371</v>
      </c>
      <c r="E196" s="112">
        <v>44561</v>
      </c>
      <c r="F196" s="112">
        <v>44371</v>
      </c>
      <c r="G196" s="112"/>
      <c r="H196" s="92" t="s">
        <v>6</v>
      </c>
      <c r="I196" s="1">
        <v>1200</v>
      </c>
      <c r="J196" s="1"/>
      <c r="K196" s="1"/>
      <c r="L196" s="1"/>
      <c r="M196" s="1"/>
      <c r="N196" s="1">
        <v>0</v>
      </c>
      <c r="O196" s="1">
        <v>0</v>
      </c>
      <c r="P196" s="126" t="s">
        <v>558</v>
      </c>
      <c r="Q196" s="139"/>
      <c r="R196" s="10"/>
      <c r="S196" s="13"/>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14"/>
      <c r="IU196" s="14"/>
      <c r="IV196" s="14"/>
      <c r="IW196" s="14"/>
      <c r="IX196" s="14"/>
      <c r="IY196" s="14"/>
      <c r="IZ196" s="14"/>
      <c r="JA196" s="14"/>
    </row>
    <row r="197" spans="1:261" s="15" customFormat="1" ht="22.5" customHeight="1" outlineLevel="1" x14ac:dyDescent="0.4">
      <c r="A197" s="125"/>
      <c r="B197" s="126"/>
      <c r="C197" s="127"/>
      <c r="D197" s="112"/>
      <c r="E197" s="112"/>
      <c r="F197" s="112"/>
      <c r="G197" s="112"/>
      <c r="H197" s="92" t="s">
        <v>8</v>
      </c>
      <c r="I197" s="1">
        <v>1140</v>
      </c>
      <c r="J197" s="1"/>
      <c r="K197" s="1"/>
      <c r="L197" s="1"/>
      <c r="M197" s="1"/>
      <c r="N197" s="1">
        <v>0</v>
      </c>
      <c r="O197" s="1">
        <v>0</v>
      </c>
      <c r="P197" s="126"/>
      <c r="Q197" s="139"/>
      <c r="R197" s="10"/>
      <c r="S197" s="13"/>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14"/>
      <c r="IU197" s="14"/>
      <c r="IV197" s="14"/>
      <c r="IW197" s="14"/>
      <c r="IX197" s="14"/>
      <c r="IY197" s="14"/>
      <c r="IZ197" s="14"/>
      <c r="JA197" s="14"/>
    </row>
    <row r="198" spans="1:261" s="15" customFormat="1" ht="137.25" customHeight="1" outlineLevel="1" x14ac:dyDescent="0.4">
      <c r="A198" s="125"/>
      <c r="B198" s="126"/>
      <c r="C198" s="127"/>
      <c r="D198" s="112"/>
      <c r="E198" s="112"/>
      <c r="F198" s="112"/>
      <c r="G198" s="112"/>
      <c r="H198" s="92" t="s">
        <v>9</v>
      </c>
      <c r="I198" s="1">
        <v>60</v>
      </c>
      <c r="J198" s="1"/>
      <c r="K198" s="1"/>
      <c r="L198" s="1"/>
      <c r="M198" s="1"/>
      <c r="N198" s="1">
        <v>0</v>
      </c>
      <c r="O198" s="1">
        <v>0</v>
      </c>
      <c r="P198" s="126"/>
      <c r="Q198" s="139"/>
      <c r="R198" s="10"/>
      <c r="S198" s="13"/>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14"/>
      <c r="IU198" s="14"/>
      <c r="IV198" s="14"/>
      <c r="IW198" s="14"/>
      <c r="IX198" s="14"/>
      <c r="IY198" s="14"/>
      <c r="IZ198" s="14"/>
      <c r="JA198" s="14"/>
    </row>
    <row r="199" spans="1:261" s="15" customFormat="1" ht="20.25" customHeight="1" outlineLevel="1" x14ac:dyDescent="0.4">
      <c r="A199" s="125" t="s">
        <v>451</v>
      </c>
      <c r="B199" s="126" t="s">
        <v>213</v>
      </c>
      <c r="C199" s="126" t="s">
        <v>344</v>
      </c>
      <c r="D199" s="112">
        <v>44279</v>
      </c>
      <c r="E199" s="112">
        <v>44561</v>
      </c>
      <c r="F199" s="112">
        <v>44279</v>
      </c>
      <c r="G199" s="112"/>
      <c r="H199" s="92" t="s">
        <v>6</v>
      </c>
      <c r="I199" s="1">
        <v>1616.17</v>
      </c>
      <c r="J199" s="1"/>
      <c r="K199" s="1"/>
      <c r="L199" s="1"/>
      <c r="M199" s="1"/>
      <c r="N199" s="1">
        <v>0</v>
      </c>
      <c r="O199" s="1">
        <v>0</v>
      </c>
      <c r="P199" s="126" t="s">
        <v>570</v>
      </c>
      <c r="Q199" s="139"/>
      <c r="R199" s="10"/>
      <c r="S199" s="13"/>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14"/>
      <c r="IU199" s="14"/>
      <c r="IV199" s="14"/>
      <c r="IW199" s="14"/>
      <c r="IX199" s="14"/>
      <c r="IY199" s="14"/>
      <c r="IZ199" s="14"/>
      <c r="JA199" s="14"/>
    </row>
    <row r="200" spans="1:261" s="15" customFormat="1" ht="22.5" customHeight="1" outlineLevel="1" x14ac:dyDescent="0.4">
      <c r="A200" s="125"/>
      <c r="B200" s="126"/>
      <c r="C200" s="127"/>
      <c r="D200" s="112"/>
      <c r="E200" s="112"/>
      <c r="F200" s="112"/>
      <c r="G200" s="112"/>
      <c r="H200" s="92" t="s">
        <v>8</v>
      </c>
      <c r="I200" s="1">
        <v>1535.36</v>
      </c>
      <c r="J200" s="1"/>
      <c r="K200" s="1"/>
      <c r="L200" s="1"/>
      <c r="M200" s="1"/>
      <c r="N200" s="1">
        <v>0</v>
      </c>
      <c r="O200" s="1">
        <v>0</v>
      </c>
      <c r="P200" s="126"/>
      <c r="Q200" s="139"/>
      <c r="R200" s="10"/>
      <c r="S200" s="13"/>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14"/>
      <c r="IU200" s="14"/>
      <c r="IV200" s="14"/>
      <c r="IW200" s="14"/>
      <c r="IX200" s="14"/>
      <c r="IY200" s="14"/>
      <c r="IZ200" s="14"/>
      <c r="JA200" s="14"/>
    </row>
    <row r="201" spans="1:261" s="15" customFormat="1" ht="167.25" customHeight="1" outlineLevel="1" x14ac:dyDescent="0.4">
      <c r="A201" s="125"/>
      <c r="B201" s="126"/>
      <c r="C201" s="127"/>
      <c r="D201" s="112"/>
      <c r="E201" s="112"/>
      <c r="F201" s="112"/>
      <c r="G201" s="112"/>
      <c r="H201" s="92" t="s">
        <v>9</v>
      </c>
      <c r="I201" s="1">
        <v>80.810000000000173</v>
      </c>
      <c r="J201" s="1"/>
      <c r="K201" s="1"/>
      <c r="L201" s="1"/>
      <c r="M201" s="1"/>
      <c r="N201" s="1">
        <v>0</v>
      </c>
      <c r="O201" s="1">
        <v>0</v>
      </c>
      <c r="P201" s="126"/>
      <c r="Q201" s="139"/>
      <c r="R201" s="10"/>
      <c r="S201" s="13"/>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c r="IL201" s="14"/>
      <c r="IM201" s="14"/>
      <c r="IN201" s="14"/>
      <c r="IO201" s="14"/>
      <c r="IP201" s="14"/>
      <c r="IQ201" s="14"/>
      <c r="IR201" s="14"/>
      <c r="IS201" s="14"/>
      <c r="IT201" s="14"/>
      <c r="IU201" s="14"/>
      <c r="IV201" s="14"/>
      <c r="IW201" s="14"/>
      <c r="IX201" s="14"/>
      <c r="IY201" s="14"/>
      <c r="IZ201" s="14"/>
      <c r="JA201" s="14"/>
    </row>
    <row r="202" spans="1:261" s="15" customFormat="1" ht="20.25" customHeight="1" outlineLevel="1" x14ac:dyDescent="0.4">
      <c r="A202" s="125" t="s">
        <v>452</v>
      </c>
      <c r="B202" s="126" t="s">
        <v>214</v>
      </c>
      <c r="C202" s="126" t="s">
        <v>344</v>
      </c>
      <c r="D202" s="112">
        <v>44279</v>
      </c>
      <c r="E202" s="112">
        <v>44561</v>
      </c>
      <c r="F202" s="112">
        <v>44279</v>
      </c>
      <c r="G202" s="112"/>
      <c r="H202" s="92" t="s">
        <v>6</v>
      </c>
      <c r="I202" s="1">
        <v>1223</v>
      </c>
      <c r="J202" s="1"/>
      <c r="K202" s="1"/>
      <c r="L202" s="1"/>
      <c r="M202" s="1"/>
      <c r="N202" s="1">
        <v>0</v>
      </c>
      <c r="O202" s="1">
        <v>0</v>
      </c>
      <c r="P202" s="126" t="s">
        <v>569</v>
      </c>
      <c r="Q202" s="139"/>
      <c r="R202" s="10"/>
      <c r="S202" s="13"/>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c r="IM202" s="14"/>
      <c r="IN202" s="14"/>
      <c r="IO202" s="14"/>
      <c r="IP202" s="14"/>
      <c r="IQ202" s="14"/>
      <c r="IR202" s="14"/>
      <c r="IS202" s="14"/>
      <c r="IT202" s="14"/>
      <c r="IU202" s="14"/>
      <c r="IV202" s="14"/>
      <c r="IW202" s="14"/>
      <c r="IX202" s="14"/>
      <c r="IY202" s="14"/>
      <c r="IZ202" s="14"/>
      <c r="JA202" s="14"/>
    </row>
    <row r="203" spans="1:261" s="15" customFormat="1" ht="22.5" customHeight="1" outlineLevel="1" x14ac:dyDescent="0.4">
      <c r="A203" s="125"/>
      <c r="B203" s="126"/>
      <c r="C203" s="127"/>
      <c r="D203" s="112"/>
      <c r="E203" s="112"/>
      <c r="F203" s="112"/>
      <c r="G203" s="112"/>
      <c r="H203" s="92" t="s">
        <v>8</v>
      </c>
      <c r="I203" s="1">
        <v>1161.8499999999999</v>
      </c>
      <c r="J203" s="1"/>
      <c r="K203" s="1"/>
      <c r="L203" s="1"/>
      <c r="M203" s="1"/>
      <c r="N203" s="1">
        <v>0</v>
      </c>
      <c r="O203" s="1">
        <v>0</v>
      </c>
      <c r="P203" s="126"/>
      <c r="Q203" s="139"/>
      <c r="R203" s="10"/>
      <c r="S203" s="13"/>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c r="IM203" s="14"/>
      <c r="IN203" s="14"/>
      <c r="IO203" s="14"/>
      <c r="IP203" s="14"/>
      <c r="IQ203" s="14"/>
      <c r="IR203" s="14"/>
      <c r="IS203" s="14"/>
      <c r="IT203" s="14"/>
      <c r="IU203" s="14"/>
      <c r="IV203" s="14"/>
      <c r="IW203" s="14"/>
      <c r="IX203" s="14"/>
      <c r="IY203" s="14"/>
      <c r="IZ203" s="14"/>
      <c r="JA203" s="14"/>
    </row>
    <row r="204" spans="1:261" s="15" customFormat="1" ht="168.75" customHeight="1" outlineLevel="1" x14ac:dyDescent="0.4">
      <c r="A204" s="125"/>
      <c r="B204" s="126"/>
      <c r="C204" s="127"/>
      <c r="D204" s="112"/>
      <c r="E204" s="112"/>
      <c r="F204" s="112"/>
      <c r="G204" s="112"/>
      <c r="H204" s="92" t="s">
        <v>9</v>
      </c>
      <c r="I204" s="1">
        <v>61.150000000000006</v>
      </c>
      <c r="J204" s="1"/>
      <c r="K204" s="1"/>
      <c r="L204" s="1"/>
      <c r="M204" s="1"/>
      <c r="N204" s="1">
        <v>0</v>
      </c>
      <c r="O204" s="1">
        <v>0</v>
      </c>
      <c r="P204" s="126"/>
      <c r="Q204" s="139"/>
      <c r="R204" s="10"/>
      <c r="S204" s="13"/>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c r="HS204" s="14"/>
      <c r="HT204" s="14"/>
      <c r="HU204" s="14"/>
      <c r="HV204" s="14"/>
      <c r="HW204" s="14"/>
      <c r="HX204" s="14"/>
      <c r="HY204" s="14"/>
      <c r="HZ204" s="14"/>
      <c r="IA204" s="14"/>
      <c r="IB204" s="14"/>
      <c r="IC204" s="14"/>
      <c r="ID204" s="14"/>
      <c r="IE204" s="14"/>
      <c r="IF204" s="14"/>
      <c r="IG204" s="14"/>
      <c r="IH204" s="14"/>
      <c r="II204" s="14"/>
      <c r="IJ204" s="14"/>
      <c r="IK204" s="14"/>
      <c r="IL204" s="14"/>
      <c r="IM204" s="14"/>
      <c r="IN204" s="14"/>
      <c r="IO204" s="14"/>
      <c r="IP204" s="14"/>
      <c r="IQ204" s="14"/>
      <c r="IR204" s="14"/>
      <c r="IS204" s="14"/>
      <c r="IT204" s="14"/>
      <c r="IU204" s="14"/>
      <c r="IV204" s="14"/>
      <c r="IW204" s="14"/>
      <c r="IX204" s="14"/>
      <c r="IY204" s="14"/>
      <c r="IZ204" s="14"/>
      <c r="JA204" s="14"/>
    </row>
    <row r="205" spans="1:261" s="15" customFormat="1" ht="20.25" customHeight="1" outlineLevel="1" x14ac:dyDescent="0.4">
      <c r="A205" s="125" t="s">
        <v>453</v>
      </c>
      <c r="B205" s="126" t="s">
        <v>321</v>
      </c>
      <c r="C205" s="126" t="s">
        <v>345</v>
      </c>
      <c r="D205" s="112">
        <v>44371</v>
      </c>
      <c r="E205" s="112">
        <v>44561</v>
      </c>
      <c r="F205" s="112">
        <v>44371</v>
      </c>
      <c r="G205" s="112"/>
      <c r="H205" s="92" t="s">
        <v>6</v>
      </c>
      <c r="I205" s="1">
        <v>209.113</v>
      </c>
      <c r="J205" s="1"/>
      <c r="K205" s="1"/>
      <c r="L205" s="1"/>
      <c r="M205" s="1"/>
      <c r="N205" s="1">
        <v>0</v>
      </c>
      <c r="O205" s="1">
        <v>0</v>
      </c>
      <c r="P205" s="126" t="s">
        <v>557</v>
      </c>
      <c r="Q205" s="139"/>
      <c r="R205" s="10"/>
      <c r="S205" s="13"/>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c r="IL205" s="14"/>
      <c r="IM205" s="14"/>
      <c r="IN205" s="14"/>
      <c r="IO205" s="14"/>
      <c r="IP205" s="14"/>
      <c r="IQ205" s="14"/>
      <c r="IR205" s="14"/>
      <c r="IS205" s="14"/>
      <c r="IT205" s="14"/>
      <c r="IU205" s="14"/>
      <c r="IV205" s="14"/>
      <c r="IW205" s="14"/>
      <c r="IX205" s="14"/>
      <c r="IY205" s="14"/>
      <c r="IZ205" s="14"/>
      <c r="JA205" s="14"/>
    </row>
    <row r="206" spans="1:261" s="15" customFormat="1" ht="22.5" customHeight="1" outlineLevel="1" x14ac:dyDescent="0.4">
      <c r="A206" s="125"/>
      <c r="B206" s="126"/>
      <c r="C206" s="127"/>
      <c r="D206" s="112"/>
      <c r="E206" s="112"/>
      <c r="F206" s="112"/>
      <c r="G206" s="112"/>
      <c r="H206" s="92" t="s">
        <v>8</v>
      </c>
      <c r="I206" s="1">
        <v>198.65</v>
      </c>
      <c r="J206" s="1"/>
      <c r="K206" s="1"/>
      <c r="L206" s="1"/>
      <c r="M206" s="1"/>
      <c r="N206" s="1">
        <v>0</v>
      </c>
      <c r="O206" s="1">
        <v>0</v>
      </c>
      <c r="P206" s="126"/>
      <c r="Q206" s="139"/>
      <c r="R206" s="10"/>
      <c r="S206" s="13"/>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c r="IL206" s="14"/>
      <c r="IM206" s="14"/>
      <c r="IN206" s="14"/>
      <c r="IO206" s="14"/>
      <c r="IP206" s="14"/>
      <c r="IQ206" s="14"/>
      <c r="IR206" s="14"/>
      <c r="IS206" s="14"/>
      <c r="IT206" s="14"/>
      <c r="IU206" s="14"/>
      <c r="IV206" s="14"/>
      <c r="IW206" s="14"/>
      <c r="IX206" s="14"/>
      <c r="IY206" s="14"/>
      <c r="IZ206" s="14"/>
      <c r="JA206" s="14"/>
    </row>
    <row r="207" spans="1:261" s="15" customFormat="1" ht="108.75" customHeight="1" outlineLevel="1" x14ac:dyDescent="0.4">
      <c r="A207" s="125"/>
      <c r="B207" s="126"/>
      <c r="C207" s="127"/>
      <c r="D207" s="112"/>
      <c r="E207" s="112"/>
      <c r="F207" s="112"/>
      <c r="G207" s="112"/>
      <c r="H207" s="92" t="s">
        <v>9</v>
      </c>
      <c r="I207" s="1">
        <v>10.462999999999994</v>
      </c>
      <c r="J207" s="1"/>
      <c r="K207" s="1"/>
      <c r="L207" s="1"/>
      <c r="M207" s="1"/>
      <c r="N207" s="1">
        <v>0</v>
      </c>
      <c r="O207" s="1">
        <v>0</v>
      </c>
      <c r="P207" s="126"/>
      <c r="Q207" s="139"/>
      <c r="R207" s="10"/>
      <c r="S207" s="13"/>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c r="IM207" s="14"/>
      <c r="IN207" s="14"/>
      <c r="IO207" s="14"/>
      <c r="IP207" s="14"/>
      <c r="IQ207" s="14"/>
      <c r="IR207" s="14"/>
      <c r="IS207" s="14"/>
      <c r="IT207" s="14"/>
      <c r="IU207" s="14"/>
      <c r="IV207" s="14"/>
      <c r="IW207" s="14"/>
      <c r="IX207" s="14"/>
      <c r="IY207" s="14"/>
      <c r="IZ207" s="14"/>
      <c r="JA207" s="14"/>
    </row>
    <row r="208" spans="1:261" s="15" customFormat="1" ht="20.25" customHeight="1" outlineLevel="1" x14ac:dyDescent="0.4">
      <c r="A208" s="125" t="s">
        <v>454</v>
      </c>
      <c r="B208" s="126" t="s">
        <v>322</v>
      </c>
      <c r="C208" s="126" t="s">
        <v>345</v>
      </c>
      <c r="D208" s="112">
        <v>44371</v>
      </c>
      <c r="E208" s="112">
        <v>44561</v>
      </c>
      <c r="F208" s="112">
        <v>44371</v>
      </c>
      <c r="G208" s="112"/>
      <c r="H208" s="92" t="s">
        <v>6</v>
      </c>
      <c r="I208" s="1">
        <v>1374.71</v>
      </c>
      <c r="J208" s="1"/>
      <c r="K208" s="1"/>
      <c r="L208" s="1"/>
      <c r="M208" s="1"/>
      <c r="N208" s="1">
        <v>0</v>
      </c>
      <c r="O208" s="1">
        <v>0</v>
      </c>
      <c r="P208" s="126" t="s">
        <v>558</v>
      </c>
      <c r="Q208" s="139"/>
      <c r="R208" s="10"/>
      <c r="S208" s="13"/>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c r="IM208" s="14"/>
      <c r="IN208" s="14"/>
      <c r="IO208" s="14"/>
      <c r="IP208" s="14"/>
      <c r="IQ208" s="14"/>
      <c r="IR208" s="14"/>
      <c r="IS208" s="14"/>
      <c r="IT208" s="14"/>
      <c r="IU208" s="14"/>
      <c r="IV208" s="14"/>
      <c r="IW208" s="14"/>
      <c r="IX208" s="14"/>
      <c r="IY208" s="14"/>
      <c r="IZ208" s="14"/>
      <c r="JA208" s="14"/>
    </row>
    <row r="209" spans="1:261" s="15" customFormat="1" ht="22.5" customHeight="1" outlineLevel="1" x14ac:dyDescent="0.4">
      <c r="A209" s="125"/>
      <c r="B209" s="126"/>
      <c r="C209" s="127"/>
      <c r="D209" s="112"/>
      <c r="E209" s="112"/>
      <c r="F209" s="112"/>
      <c r="G209" s="112"/>
      <c r="H209" s="92" t="s">
        <v>8</v>
      </c>
      <c r="I209" s="1">
        <v>1305.97</v>
      </c>
      <c r="J209" s="1"/>
      <c r="K209" s="1"/>
      <c r="L209" s="1"/>
      <c r="M209" s="1"/>
      <c r="N209" s="1">
        <v>0</v>
      </c>
      <c r="O209" s="1">
        <v>0</v>
      </c>
      <c r="P209" s="126"/>
      <c r="Q209" s="139"/>
      <c r="R209" s="10"/>
      <c r="S209" s="13"/>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c r="IM209" s="14"/>
      <c r="IN209" s="14"/>
      <c r="IO209" s="14"/>
      <c r="IP209" s="14"/>
      <c r="IQ209" s="14"/>
      <c r="IR209" s="14"/>
      <c r="IS209" s="14"/>
      <c r="IT209" s="14"/>
      <c r="IU209" s="14"/>
      <c r="IV209" s="14"/>
      <c r="IW209" s="14"/>
      <c r="IX209" s="14"/>
      <c r="IY209" s="14"/>
      <c r="IZ209" s="14"/>
      <c r="JA209" s="14"/>
    </row>
    <row r="210" spans="1:261" s="15" customFormat="1" ht="108.75" customHeight="1" outlineLevel="1" x14ac:dyDescent="0.4">
      <c r="A210" s="125"/>
      <c r="B210" s="126"/>
      <c r="C210" s="127"/>
      <c r="D210" s="112"/>
      <c r="E210" s="112"/>
      <c r="F210" s="112"/>
      <c r="G210" s="112"/>
      <c r="H210" s="92" t="s">
        <v>9</v>
      </c>
      <c r="I210" s="1">
        <v>68.740000000000009</v>
      </c>
      <c r="J210" s="1"/>
      <c r="K210" s="1"/>
      <c r="L210" s="1"/>
      <c r="M210" s="1"/>
      <c r="N210" s="1">
        <v>0</v>
      </c>
      <c r="O210" s="1">
        <v>0</v>
      </c>
      <c r="P210" s="126"/>
      <c r="Q210" s="139"/>
      <c r="R210" s="10"/>
      <c r="S210" s="13"/>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14"/>
      <c r="IU210" s="14"/>
      <c r="IV210" s="14"/>
      <c r="IW210" s="14"/>
      <c r="IX210" s="14"/>
      <c r="IY210" s="14"/>
      <c r="IZ210" s="14"/>
      <c r="JA210" s="14"/>
    </row>
    <row r="211" spans="1:261" s="15" customFormat="1" ht="20.25" customHeight="1" outlineLevel="1" x14ac:dyDescent="0.4">
      <c r="A211" s="125" t="s">
        <v>455</v>
      </c>
      <c r="B211" s="126" t="s">
        <v>215</v>
      </c>
      <c r="C211" s="126" t="s">
        <v>346</v>
      </c>
      <c r="D211" s="112">
        <v>44279</v>
      </c>
      <c r="E211" s="112">
        <v>44561</v>
      </c>
      <c r="F211" s="112">
        <v>44279</v>
      </c>
      <c r="G211" s="112"/>
      <c r="H211" s="92" t="s">
        <v>6</v>
      </c>
      <c r="I211" s="1">
        <v>1000</v>
      </c>
      <c r="J211" s="1"/>
      <c r="K211" s="1"/>
      <c r="L211" s="1"/>
      <c r="M211" s="1"/>
      <c r="N211" s="1">
        <v>0</v>
      </c>
      <c r="O211" s="1">
        <v>0</v>
      </c>
      <c r="P211" s="126" t="s">
        <v>568</v>
      </c>
      <c r="Q211" s="139"/>
      <c r="R211" s="10"/>
      <c r="S211" s="13"/>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c r="IM211" s="14"/>
      <c r="IN211" s="14"/>
      <c r="IO211" s="14"/>
      <c r="IP211" s="14"/>
      <c r="IQ211" s="14"/>
      <c r="IR211" s="14"/>
      <c r="IS211" s="14"/>
      <c r="IT211" s="14"/>
      <c r="IU211" s="14"/>
      <c r="IV211" s="14"/>
      <c r="IW211" s="14"/>
      <c r="IX211" s="14"/>
      <c r="IY211" s="14"/>
      <c r="IZ211" s="14"/>
      <c r="JA211" s="14"/>
    </row>
    <row r="212" spans="1:261" s="15" customFormat="1" ht="22.5" customHeight="1" outlineLevel="1" x14ac:dyDescent="0.4">
      <c r="A212" s="125"/>
      <c r="B212" s="126"/>
      <c r="C212" s="127"/>
      <c r="D212" s="112"/>
      <c r="E212" s="112"/>
      <c r="F212" s="112"/>
      <c r="G212" s="112"/>
      <c r="H212" s="92" t="s">
        <v>8</v>
      </c>
      <c r="I212" s="1">
        <v>950</v>
      </c>
      <c r="J212" s="1"/>
      <c r="K212" s="1"/>
      <c r="L212" s="1"/>
      <c r="M212" s="1"/>
      <c r="N212" s="1">
        <v>0</v>
      </c>
      <c r="O212" s="1">
        <v>0</v>
      </c>
      <c r="P212" s="126"/>
      <c r="Q212" s="139"/>
      <c r="R212" s="10"/>
      <c r="S212" s="13"/>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c r="IL212" s="14"/>
      <c r="IM212" s="14"/>
      <c r="IN212" s="14"/>
      <c r="IO212" s="14"/>
      <c r="IP212" s="14"/>
      <c r="IQ212" s="14"/>
      <c r="IR212" s="14"/>
      <c r="IS212" s="14"/>
      <c r="IT212" s="14"/>
      <c r="IU212" s="14"/>
      <c r="IV212" s="14"/>
      <c r="IW212" s="14"/>
      <c r="IX212" s="14"/>
      <c r="IY212" s="14"/>
      <c r="IZ212" s="14"/>
      <c r="JA212" s="14"/>
    </row>
    <row r="213" spans="1:261" s="15" customFormat="1" ht="141" customHeight="1" outlineLevel="1" x14ac:dyDescent="0.4">
      <c r="A213" s="125"/>
      <c r="B213" s="126"/>
      <c r="C213" s="127"/>
      <c r="D213" s="112"/>
      <c r="E213" s="112"/>
      <c r="F213" s="112"/>
      <c r="G213" s="112"/>
      <c r="H213" s="92" t="s">
        <v>9</v>
      </c>
      <c r="I213" s="1">
        <v>50</v>
      </c>
      <c r="J213" s="1"/>
      <c r="K213" s="1"/>
      <c r="L213" s="1"/>
      <c r="M213" s="1"/>
      <c r="N213" s="1">
        <v>0</v>
      </c>
      <c r="O213" s="1">
        <v>0</v>
      </c>
      <c r="P213" s="126"/>
      <c r="Q213" s="139"/>
      <c r="R213" s="10"/>
      <c r="S213" s="13"/>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c r="IL213" s="14"/>
      <c r="IM213" s="14"/>
      <c r="IN213" s="14"/>
      <c r="IO213" s="14"/>
      <c r="IP213" s="14"/>
      <c r="IQ213" s="14"/>
      <c r="IR213" s="14"/>
      <c r="IS213" s="14"/>
      <c r="IT213" s="14"/>
      <c r="IU213" s="14"/>
      <c r="IV213" s="14"/>
      <c r="IW213" s="14"/>
      <c r="IX213" s="14"/>
      <c r="IY213" s="14"/>
      <c r="IZ213" s="14"/>
      <c r="JA213" s="14"/>
    </row>
    <row r="214" spans="1:261" s="15" customFormat="1" ht="20.25" customHeight="1" outlineLevel="1" x14ac:dyDescent="0.4">
      <c r="A214" s="125" t="s">
        <v>456</v>
      </c>
      <c r="B214" s="126" t="s">
        <v>216</v>
      </c>
      <c r="C214" s="126" t="s">
        <v>347</v>
      </c>
      <c r="D214" s="112">
        <v>44279</v>
      </c>
      <c r="E214" s="112">
        <v>44561</v>
      </c>
      <c r="F214" s="112">
        <v>44279</v>
      </c>
      <c r="G214" s="112"/>
      <c r="H214" s="92" t="s">
        <v>6</v>
      </c>
      <c r="I214" s="1">
        <v>861.9</v>
      </c>
      <c r="J214" s="1"/>
      <c r="K214" s="1"/>
      <c r="L214" s="1"/>
      <c r="M214" s="1"/>
      <c r="N214" s="1">
        <v>0</v>
      </c>
      <c r="O214" s="1">
        <v>0</v>
      </c>
      <c r="P214" s="126" t="s">
        <v>567</v>
      </c>
      <c r="Q214" s="139"/>
      <c r="R214" s="10"/>
      <c r="S214" s="13"/>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c r="IM214" s="14"/>
      <c r="IN214" s="14"/>
      <c r="IO214" s="14"/>
      <c r="IP214" s="14"/>
      <c r="IQ214" s="14"/>
      <c r="IR214" s="14"/>
      <c r="IS214" s="14"/>
      <c r="IT214" s="14"/>
      <c r="IU214" s="14"/>
      <c r="IV214" s="14"/>
      <c r="IW214" s="14"/>
      <c r="IX214" s="14"/>
      <c r="IY214" s="14"/>
      <c r="IZ214" s="14"/>
      <c r="JA214" s="14"/>
    </row>
    <row r="215" spans="1:261" s="15" customFormat="1" ht="22.5" customHeight="1" outlineLevel="1" x14ac:dyDescent="0.4">
      <c r="A215" s="125"/>
      <c r="B215" s="126"/>
      <c r="C215" s="127"/>
      <c r="D215" s="112"/>
      <c r="E215" s="112"/>
      <c r="F215" s="112"/>
      <c r="G215" s="112"/>
      <c r="H215" s="92" t="s">
        <v>8</v>
      </c>
      <c r="I215" s="1">
        <v>818.8</v>
      </c>
      <c r="J215" s="1"/>
      <c r="K215" s="1"/>
      <c r="L215" s="1"/>
      <c r="M215" s="1"/>
      <c r="N215" s="1">
        <v>0</v>
      </c>
      <c r="O215" s="1">
        <v>0</v>
      </c>
      <c r="P215" s="126"/>
      <c r="Q215" s="139"/>
      <c r="R215" s="10"/>
      <c r="S215" s="13"/>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c r="IL215" s="14"/>
      <c r="IM215" s="14"/>
      <c r="IN215" s="14"/>
      <c r="IO215" s="14"/>
      <c r="IP215" s="14"/>
      <c r="IQ215" s="14"/>
      <c r="IR215" s="14"/>
      <c r="IS215" s="14"/>
      <c r="IT215" s="14"/>
      <c r="IU215" s="14"/>
      <c r="IV215" s="14"/>
      <c r="IW215" s="14"/>
      <c r="IX215" s="14"/>
      <c r="IY215" s="14"/>
      <c r="IZ215" s="14"/>
      <c r="JA215" s="14"/>
    </row>
    <row r="216" spans="1:261" s="15" customFormat="1" ht="176.25" customHeight="1" outlineLevel="1" x14ac:dyDescent="0.4">
      <c r="A216" s="125"/>
      <c r="B216" s="126"/>
      <c r="C216" s="127"/>
      <c r="D216" s="112"/>
      <c r="E216" s="112"/>
      <c r="F216" s="112"/>
      <c r="G216" s="112"/>
      <c r="H216" s="92" t="s">
        <v>9</v>
      </c>
      <c r="I216" s="1">
        <v>43.100000000000023</v>
      </c>
      <c r="J216" s="1"/>
      <c r="K216" s="1"/>
      <c r="L216" s="1"/>
      <c r="M216" s="1"/>
      <c r="N216" s="1">
        <v>0</v>
      </c>
      <c r="O216" s="1">
        <v>0</v>
      </c>
      <c r="P216" s="126"/>
      <c r="Q216" s="139"/>
      <c r="R216" s="10"/>
      <c r="S216" s="13"/>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4"/>
      <c r="HG216" s="14"/>
      <c r="HH216" s="14"/>
      <c r="HI216" s="14"/>
      <c r="HJ216" s="14"/>
      <c r="HK216" s="14"/>
      <c r="HL216" s="14"/>
      <c r="HM216" s="14"/>
      <c r="HN216" s="14"/>
      <c r="HO216" s="14"/>
      <c r="HP216" s="14"/>
      <c r="HQ216" s="14"/>
      <c r="HR216" s="14"/>
      <c r="HS216" s="14"/>
      <c r="HT216" s="14"/>
      <c r="HU216" s="14"/>
      <c r="HV216" s="14"/>
      <c r="HW216" s="14"/>
      <c r="HX216" s="14"/>
      <c r="HY216" s="14"/>
      <c r="HZ216" s="14"/>
      <c r="IA216" s="14"/>
      <c r="IB216" s="14"/>
      <c r="IC216" s="14"/>
      <c r="ID216" s="14"/>
      <c r="IE216" s="14"/>
      <c r="IF216" s="14"/>
      <c r="IG216" s="14"/>
      <c r="IH216" s="14"/>
      <c r="II216" s="14"/>
      <c r="IJ216" s="14"/>
      <c r="IK216" s="14"/>
      <c r="IL216" s="14"/>
      <c r="IM216" s="14"/>
      <c r="IN216" s="14"/>
      <c r="IO216" s="14"/>
      <c r="IP216" s="14"/>
      <c r="IQ216" s="14"/>
      <c r="IR216" s="14"/>
      <c r="IS216" s="14"/>
      <c r="IT216" s="14"/>
      <c r="IU216" s="14"/>
      <c r="IV216" s="14"/>
      <c r="IW216" s="14"/>
      <c r="IX216" s="14"/>
      <c r="IY216" s="14"/>
      <c r="IZ216" s="14"/>
      <c r="JA216" s="14"/>
    </row>
    <row r="217" spans="1:261" s="15" customFormat="1" ht="20.25" customHeight="1" outlineLevel="1" x14ac:dyDescent="0.4">
      <c r="A217" s="125" t="s">
        <v>457</v>
      </c>
      <c r="B217" s="126" t="s">
        <v>260</v>
      </c>
      <c r="C217" s="126" t="s">
        <v>347</v>
      </c>
      <c r="D217" s="112">
        <v>44279</v>
      </c>
      <c r="E217" s="112">
        <v>44561</v>
      </c>
      <c r="F217" s="112">
        <v>44279</v>
      </c>
      <c r="G217" s="112"/>
      <c r="H217" s="92" t="s">
        <v>6</v>
      </c>
      <c r="I217" s="1">
        <v>861.9</v>
      </c>
      <c r="J217" s="1"/>
      <c r="K217" s="1"/>
      <c r="L217" s="1"/>
      <c r="M217" s="1"/>
      <c r="N217" s="1">
        <v>0</v>
      </c>
      <c r="O217" s="1">
        <v>0</v>
      </c>
      <c r="P217" s="126" t="s">
        <v>566</v>
      </c>
      <c r="Q217" s="139"/>
      <c r="R217" s="10"/>
      <c r="S217" s="13"/>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c r="IL217" s="14"/>
      <c r="IM217" s="14"/>
      <c r="IN217" s="14"/>
      <c r="IO217" s="14"/>
      <c r="IP217" s="14"/>
      <c r="IQ217" s="14"/>
      <c r="IR217" s="14"/>
      <c r="IS217" s="14"/>
      <c r="IT217" s="14"/>
      <c r="IU217" s="14"/>
      <c r="IV217" s="14"/>
      <c r="IW217" s="14"/>
      <c r="IX217" s="14"/>
      <c r="IY217" s="14"/>
      <c r="IZ217" s="14"/>
      <c r="JA217" s="14"/>
    </row>
    <row r="218" spans="1:261" s="15" customFormat="1" ht="22.5" customHeight="1" outlineLevel="1" x14ac:dyDescent="0.4">
      <c r="A218" s="125"/>
      <c r="B218" s="126"/>
      <c r="C218" s="127"/>
      <c r="D218" s="112"/>
      <c r="E218" s="112"/>
      <c r="F218" s="112"/>
      <c r="G218" s="112"/>
      <c r="H218" s="92" t="s">
        <v>8</v>
      </c>
      <c r="I218" s="1">
        <v>818.8</v>
      </c>
      <c r="J218" s="1"/>
      <c r="K218" s="1"/>
      <c r="L218" s="1"/>
      <c r="M218" s="1"/>
      <c r="N218" s="1">
        <v>0</v>
      </c>
      <c r="O218" s="1">
        <v>0</v>
      </c>
      <c r="P218" s="126"/>
      <c r="Q218" s="139"/>
      <c r="R218" s="10"/>
      <c r="S218" s="13"/>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4"/>
      <c r="HG218" s="14"/>
      <c r="HH218" s="14"/>
      <c r="HI218" s="14"/>
      <c r="HJ218" s="14"/>
      <c r="HK218" s="14"/>
      <c r="HL218" s="14"/>
      <c r="HM218" s="14"/>
      <c r="HN218" s="14"/>
      <c r="HO218" s="14"/>
      <c r="HP218" s="14"/>
      <c r="HQ218" s="14"/>
      <c r="HR218" s="14"/>
      <c r="HS218" s="14"/>
      <c r="HT218" s="14"/>
      <c r="HU218" s="14"/>
      <c r="HV218" s="14"/>
      <c r="HW218" s="14"/>
      <c r="HX218" s="14"/>
      <c r="HY218" s="14"/>
      <c r="HZ218" s="14"/>
      <c r="IA218" s="14"/>
      <c r="IB218" s="14"/>
      <c r="IC218" s="14"/>
      <c r="ID218" s="14"/>
      <c r="IE218" s="14"/>
      <c r="IF218" s="14"/>
      <c r="IG218" s="14"/>
      <c r="IH218" s="14"/>
      <c r="II218" s="14"/>
      <c r="IJ218" s="14"/>
      <c r="IK218" s="14"/>
      <c r="IL218" s="14"/>
      <c r="IM218" s="14"/>
      <c r="IN218" s="14"/>
      <c r="IO218" s="14"/>
      <c r="IP218" s="14"/>
      <c r="IQ218" s="14"/>
      <c r="IR218" s="14"/>
      <c r="IS218" s="14"/>
      <c r="IT218" s="14"/>
      <c r="IU218" s="14"/>
      <c r="IV218" s="14"/>
      <c r="IW218" s="14"/>
      <c r="IX218" s="14"/>
      <c r="IY218" s="14"/>
      <c r="IZ218" s="14"/>
      <c r="JA218" s="14"/>
    </row>
    <row r="219" spans="1:261" s="15" customFormat="1" ht="167.25" customHeight="1" outlineLevel="1" x14ac:dyDescent="0.4">
      <c r="A219" s="125"/>
      <c r="B219" s="126"/>
      <c r="C219" s="127"/>
      <c r="D219" s="112"/>
      <c r="E219" s="112"/>
      <c r="F219" s="112"/>
      <c r="G219" s="112"/>
      <c r="H219" s="92" t="s">
        <v>9</v>
      </c>
      <c r="I219" s="1">
        <v>43.100000000000023</v>
      </c>
      <c r="J219" s="1"/>
      <c r="K219" s="1"/>
      <c r="L219" s="1"/>
      <c r="M219" s="1"/>
      <c r="N219" s="1">
        <v>0</v>
      </c>
      <c r="O219" s="1">
        <v>0</v>
      </c>
      <c r="P219" s="126"/>
      <c r="Q219" s="139"/>
      <c r="R219" s="10"/>
      <c r="S219" s="13"/>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c r="HR219" s="14"/>
      <c r="HS219" s="14"/>
      <c r="HT219" s="14"/>
      <c r="HU219" s="14"/>
      <c r="HV219" s="14"/>
      <c r="HW219" s="14"/>
      <c r="HX219" s="14"/>
      <c r="HY219" s="14"/>
      <c r="HZ219" s="14"/>
      <c r="IA219" s="14"/>
      <c r="IB219" s="14"/>
      <c r="IC219" s="14"/>
      <c r="ID219" s="14"/>
      <c r="IE219" s="14"/>
      <c r="IF219" s="14"/>
      <c r="IG219" s="14"/>
      <c r="IH219" s="14"/>
      <c r="II219" s="14"/>
      <c r="IJ219" s="14"/>
      <c r="IK219" s="14"/>
      <c r="IL219" s="14"/>
      <c r="IM219" s="14"/>
      <c r="IN219" s="14"/>
      <c r="IO219" s="14"/>
      <c r="IP219" s="14"/>
      <c r="IQ219" s="14"/>
      <c r="IR219" s="14"/>
      <c r="IS219" s="14"/>
      <c r="IT219" s="14"/>
      <c r="IU219" s="14"/>
      <c r="IV219" s="14"/>
      <c r="IW219" s="14"/>
      <c r="IX219" s="14"/>
      <c r="IY219" s="14"/>
      <c r="IZ219" s="14"/>
      <c r="JA219" s="14"/>
    </row>
    <row r="220" spans="1:261" s="15" customFormat="1" ht="20.25" customHeight="1" outlineLevel="1" x14ac:dyDescent="0.4">
      <c r="A220" s="125" t="s">
        <v>458</v>
      </c>
      <c r="B220" s="126" t="s">
        <v>217</v>
      </c>
      <c r="C220" s="126" t="s">
        <v>348</v>
      </c>
      <c r="D220" s="112">
        <v>44279</v>
      </c>
      <c r="E220" s="112">
        <v>44561</v>
      </c>
      <c r="F220" s="112">
        <v>44279</v>
      </c>
      <c r="G220" s="112"/>
      <c r="H220" s="92" t="s">
        <v>6</v>
      </c>
      <c r="I220" s="1">
        <v>861.9</v>
      </c>
      <c r="J220" s="1"/>
      <c r="K220" s="1"/>
      <c r="L220" s="1"/>
      <c r="M220" s="1"/>
      <c r="N220" s="1">
        <v>0</v>
      </c>
      <c r="O220" s="1">
        <v>0</v>
      </c>
      <c r="P220" s="126" t="s">
        <v>565</v>
      </c>
      <c r="Q220" s="139"/>
      <c r="R220" s="10"/>
      <c r="S220" s="13"/>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c r="HR220" s="14"/>
      <c r="HS220" s="14"/>
      <c r="HT220" s="14"/>
      <c r="HU220" s="14"/>
      <c r="HV220" s="14"/>
      <c r="HW220" s="14"/>
      <c r="HX220" s="14"/>
      <c r="HY220" s="14"/>
      <c r="HZ220" s="14"/>
      <c r="IA220" s="14"/>
      <c r="IB220" s="14"/>
      <c r="IC220" s="14"/>
      <c r="ID220" s="14"/>
      <c r="IE220" s="14"/>
      <c r="IF220" s="14"/>
      <c r="IG220" s="14"/>
      <c r="IH220" s="14"/>
      <c r="II220" s="14"/>
      <c r="IJ220" s="14"/>
      <c r="IK220" s="14"/>
      <c r="IL220" s="14"/>
      <c r="IM220" s="14"/>
      <c r="IN220" s="14"/>
      <c r="IO220" s="14"/>
      <c r="IP220" s="14"/>
      <c r="IQ220" s="14"/>
      <c r="IR220" s="14"/>
      <c r="IS220" s="14"/>
      <c r="IT220" s="14"/>
      <c r="IU220" s="14"/>
      <c r="IV220" s="14"/>
      <c r="IW220" s="14"/>
      <c r="IX220" s="14"/>
      <c r="IY220" s="14"/>
      <c r="IZ220" s="14"/>
      <c r="JA220" s="14"/>
    </row>
    <row r="221" spans="1:261" s="15" customFormat="1" ht="22.5" customHeight="1" outlineLevel="1" x14ac:dyDescent="0.4">
      <c r="A221" s="125"/>
      <c r="B221" s="126"/>
      <c r="C221" s="127"/>
      <c r="D221" s="112"/>
      <c r="E221" s="112"/>
      <c r="F221" s="112"/>
      <c r="G221" s="112"/>
      <c r="H221" s="92" t="s">
        <v>8</v>
      </c>
      <c r="I221" s="1">
        <v>818.8</v>
      </c>
      <c r="J221" s="1"/>
      <c r="K221" s="1"/>
      <c r="L221" s="1"/>
      <c r="M221" s="1"/>
      <c r="N221" s="1">
        <v>0</v>
      </c>
      <c r="O221" s="1">
        <v>0</v>
      </c>
      <c r="P221" s="126"/>
      <c r="Q221" s="139"/>
      <c r="R221" s="10"/>
      <c r="S221" s="13"/>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c r="ID221" s="14"/>
      <c r="IE221" s="14"/>
      <c r="IF221" s="14"/>
      <c r="IG221" s="14"/>
      <c r="IH221" s="14"/>
      <c r="II221" s="14"/>
      <c r="IJ221" s="14"/>
      <c r="IK221" s="14"/>
      <c r="IL221" s="14"/>
      <c r="IM221" s="14"/>
      <c r="IN221" s="14"/>
      <c r="IO221" s="14"/>
      <c r="IP221" s="14"/>
      <c r="IQ221" s="14"/>
      <c r="IR221" s="14"/>
      <c r="IS221" s="14"/>
      <c r="IT221" s="14"/>
      <c r="IU221" s="14"/>
      <c r="IV221" s="14"/>
      <c r="IW221" s="14"/>
      <c r="IX221" s="14"/>
      <c r="IY221" s="14"/>
      <c r="IZ221" s="14"/>
      <c r="JA221" s="14"/>
    </row>
    <row r="222" spans="1:261" s="15" customFormat="1" ht="119.25" customHeight="1" outlineLevel="1" x14ac:dyDescent="0.4">
      <c r="A222" s="125"/>
      <c r="B222" s="126"/>
      <c r="C222" s="127"/>
      <c r="D222" s="112"/>
      <c r="E222" s="112"/>
      <c r="F222" s="112"/>
      <c r="G222" s="112"/>
      <c r="H222" s="92" t="s">
        <v>9</v>
      </c>
      <c r="I222" s="1">
        <v>43.100000000000023</v>
      </c>
      <c r="J222" s="1"/>
      <c r="K222" s="1"/>
      <c r="L222" s="1"/>
      <c r="M222" s="1"/>
      <c r="N222" s="1">
        <v>0</v>
      </c>
      <c r="O222" s="1">
        <v>0</v>
      </c>
      <c r="P222" s="126"/>
      <c r="Q222" s="139"/>
      <c r="R222" s="10"/>
      <c r="S222" s="13"/>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c r="ID222" s="14"/>
      <c r="IE222" s="14"/>
      <c r="IF222" s="14"/>
      <c r="IG222" s="14"/>
      <c r="IH222" s="14"/>
      <c r="II222" s="14"/>
      <c r="IJ222" s="14"/>
      <c r="IK222" s="14"/>
      <c r="IL222" s="14"/>
      <c r="IM222" s="14"/>
      <c r="IN222" s="14"/>
      <c r="IO222" s="14"/>
      <c r="IP222" s="14"/>
      <c r="IQ222" s="14"/>
      <c r="IR222" s="14"/>
      <c r="IS222" s="14"/>
      <c r="IT222" s="14"/>
      <c r="IU222" s="14"/>
      <c r="IV222" s="14"/>
      <c r="IW222" s="14"/>
      <c r="IX222" s="14"/>
      <c r="IY222" s="14"/>
      <c r="IZ222" s="14"/>
      <c r="JA222" s="14"/>
    </row>
    <row r="223" spans="1:261" s="15" customFormat="1" ht="20.25" customHeight="1" outlineLevel="1" x14ac:dyDescent="0.4">
      <c r="A223" s="125" t="s">
        <v>459</v>
      </c>
      <c r="B223" s="126" t="s">
        <v>406</v>
      </c>
      <c r="C223" s="126" t="s">
        <v>348</v>
      </c>
      <c r="D223" s="112">
        <v>44279</v>
      </c>
      <c r="E223" s="112">
        <v>44561</v>
      </c>
      <c r="F223" s="112">
        <v>44279</v>
      </c>
      <c r="G223" s="112"/>
      <c r="H223" s="92" t="s">
        <v>6</v>
      </c>
      <c r="I223" s="1">
        <v>465.66</v>
      </c>
      <c r="J223" s="1"/>
      <c r="K223" s="1"/>
      <c r="L223" s="1"/>
      <c r="M223" s="1"/>
      <c r="N223" s="1">
        <v>0</v>
      </c>
      <c r="O223" s="1">
        <v>0</v>
      </c>
      <c r="P223" s="126" t="s">
        <v>564</v>
      </c>
      <c r="Q223" s="139"/>
      <c r="R223" s="10"/>
      <c r="S223" s="13"/>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4"/>
      <c r="HC223" s="14"/>
      <c r="HD223" s="14"/>
      <c r="HE223" s="14"/>
      <c r="HF223" s="14"/>
      <c r="HG223" s="14"/>
      <c r="HH223" s="14"/>
      <c r="HI223" s="14"/>
      <c r="HJ223" s="14"/>
      <c r="HK223" s="14"/>
      <c r="HL223" s="14"/>
      <c r="HM223" s="14"/>
      <c r="HN223" s="14"/>
      <c r="HO223" s="14"/>
      <c r="HP223" s="14"/>
      <c r="HQ223" s="14"/>
      <c r="HR223" s="14"/>
      <c r="HS223" s="14"/>
      <c r="HT223" s="14"/>
      <c r="HU223" s="14"/>
      <c r="HV223" s="14"/>
      <c r="HW223" s="14"/>
      <c r="HX223" s="14"/>
      <c r="HY223" s="14"/>
      <c r="HZ223" s="14"/>
      <c r="IA223" s="14"/>
      <c r="IB223" s="14"/>
      <c r="IC223" s="14"/>
      <c r="ID223" s="14"/>
      <c r="IE223" s="14"/>
      <c r="IF223" s="14"/>
      <c r="IG223" s="14"/>
      <c r="IH223" s="14"/>
      <c r="II223" s="14"/>
      <c r="IJ223" s="14"/>
      <c r="IK223" s="14"/>
      <c r="IL223" s="14"/>
      <c r="IM223" s="14"/>
      <c r="IN223" s="14"/>
      <c r="IO223" s="14"/>
      <c r="IP223" s="14"/>
      <c r="IQ223" s="14"/>
      <c r="IR223" s="14"/>
      <c r="IS223" s="14"/>
      <c r="IT223" s="14"/>
      <c r="IU223" s="14"/>
      <c r="IV223" s="14"/>
      <c r="IW223" s="14"/>
      <c r="IX223" s="14"/>
      <c r="IY223" s="14"/>
      <c r="IZ223" s="14"/>
      <c r="JA223" s="14"/>
    </row>
    <row r="224" spans="1:261" s="15" customFormat="1" ht="22.5" customHeight="1" outlineLevel="1" x14ac:dyDescent="0.4">
      <c r="A224" s="125"/>
      <c r="B224" s="126"/>
      <c r="C224" s="127"/>
      <c r="D224" s="112"/>
      <c r="E224" s="112"/>
      <c r="F224" s="112"/>
      <c r="G224" s="112"/>
      <c r="H224" s="92" t="s">
        <v>8</v>
      </c>
      <c r="I224" s="1">
        <v>442.37</v>
      </c>
      <c r="J224" s="1"/>
      <c r="K224" s="1"/>
      <c r="L224" s="1"/>
      <c r="M224" s="1"/>
      <c r="N224" s="1">
        <v>0</v>
      </c>
      <c r="O224" s="1">
        <v>0</v>
      </c>
      <c r="P224" s="126"/>
      <c r="Q224" s="139"/>
      <c r="R224" s="10"/>
      <c r="S224" s="13"/>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c r="IL224" s="14"/>
      <c r="IM224" s="14"/>
      <c r="IN224" s="14"/>
      <c r="IO224" s="14"/>
      <c r="IP224" s="14"/>
      <c r="IQ224" s="14"/>
      <c r="IR224" s="14"/>
      <c r="IS224" s="14"/>
      <c r="IT224" s="14"/>
      <c r="IU224" s="14"/>
      <c r="IV224" s="14"/>
      <c r="IW224" s="14"/>
      <c r="IX224" s="14"/>
      <c r="IY224" s="14"/>
      <c r="IZ224" s="14"/>
      <c r="JA224" s="14"/>
    </row>
    <row r="225" spans="1:261" s="15" customFormat="1" ht="109.95" customHeight="1" outlineLevel="1" x14ac:dyDescent="0.4">
      <c r="A225" s="125"/>
      <c r="B225" s="126"/>
      <c r="C225" s="127"/>
      <c r="D225" s="112"/>
      <c r="E225" s="112"/>
      <c r="F225" s="112"/>
      <c r="G225" s="112"/>
      <c r="H225" s="92" t="s">
        <v>9</v>
      </c>
      <c r="I225" s="1">
        <v>23.29000000000002</v>
      </c>
      <c r="J225" s="1"/>
      <c r="K225" s="1"/>
      <c r="L225" s="1"/>
      <c r="M225" s="1"/>
      <c r="N225" s="1">
        <v>0</v>
      </c>
      <c r="O225" s="1">
        <v>0</v>
      </c>
      <c r="P225" s="126"/>
      <c r="Q225" s="139"/>
      <c r="R225" s="10"/>
      <c r="S225" s="13"/>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c r="IL225" s="14"/>
      <c r="IM225" s="14"/>
      <c r="IN225" s="14"/>
      <c r="IO225" s="14"/>
      <c r="IP225" s="14"/>
      <c r="IQ225" s="14"/>
      <c r="IR225" s="14"/>
      <c r="IS225" s="14"/>
      <c r="IT225" s="14"/>
      <c r="IU225" s="14"/>
      <c r="IV225" s="14"/>
      <c r="IW225" s="14"/>
      <c r="IX225" s="14"/>
      <c r="IY225" s="14"/>
      <c r="IZ225" s="14"/>
      <c r="JA225" s="14"/>
    </row>
    <row r="226" spans="1:261" s="15" customFormat="1" ht="20.25" customHeight="1" outlineLevel="1" x14ac:dyDescent="0.4">
      <c r="A226" s="125" t="s">
        <v>460</v>
      </c>
      <c r="B226" s="126" t="s">
        <v>225</v>
      </c>
      <c r="C226" s="126" t="s">
        <v>349</v>
      </c>
      <c r="D226" s="112">
        <v>44279</v>
      </c>
      <c r="E226" s="112">
        <v>44561</v>
      </c>
      <c r="F226" s="112">
        <v>44279</v>
      </c>
      <c r="G226" s="112"/>
      <c r="H226" s="92" t="s">
        <v>6</v>
      </c>
      <c r="I226" s="1">
        <v>463.56</v>
      </c>
      <c r="J226" s="1"/>
      <c r="K226" s="1"/>
      <c r="L226" s="1"/>
      <c r="M226" s="1"/>
      <c r="N226" s="1">
        <v>0</v>
      </c>
      <c r="O226" s="1">
        <v>0</v>
      </c>
      <c r="P226" s="126" t="s">
        <v>563</v>
      </c>
      <c r="Q226" s="139"/>
      <c r="R226" s="10"/>
      <c r="S226" s="13"/>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c r="ID226" s="14"/>
      <c r="IE226" s="14"/>
      <c r="IF226" s="14"/>
      <c r="IG226" s="14"/>
      <c r="IH226" s="14"/>
      <c r="II226" s="14"/>
      <c r="IJ226" s="14"/>
      <c r="IK226" s="14"/>
      <c r="IL226" s="14"/>
      <c r="IM226" s="14"/>
      <c r="IN226" s="14"/>
      <c r="IO226" s="14"/>
      <c r="IP226" s="14"/>
      <c r="IQ226" s="14"/>
      <c r="IR226" s="14"/>
      <c r="IS226" s="14"/>
      <c r="IT226" s="14"/>
      <c r="IU226" s="14"/>
      <c r="IV226" s="14"/>
      <c r="IW226" s="14"/>
      <c r="IX226" s="14"/>
      <c r="IY226" s="14"/>
      <c r="IZ226" s="14"/>
      <c r="JA226" s="14"/>
    </row>
    <row r="227" spans="1:261" s="15" customFormat="1" ht="22.5" customHeight="1" outlineLevel="1" x14ac:dyDescent="0.4">
      <c r="A227" s="125"/>
      <c r="B227" s="126"/>
      <c r="C227" s="127"/>
      <c r="D227" s="112"/>
      <c r="E227" s="112"/>
      <c r="F227" s="112"/>
      <c r="G227" s="112"/>
      <c r="H227" s="92" t="s">
        <v>8</v>
      </c>
      <c r="I227" s="1">
        <v>440.38</v>
      </c>
      <c r="J227" s="1"/>
      <c r="K227" s="1"/>
      <c r="L227" s="1"/>
      <c r="M227" s="1"/>
      <c r="N227" s="1">
        <v>0</v>
      </c>
      <c r="O227" s="1">
        <v>0</v>
      </c>
      <c r="P227" s="126"/>
      <c r="Q227" s="139"/>
      <c r="R227" s="10"/>
      <c r="S227" s="13"/>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c r="ID227" s="14"/>
      <c r="IE227" s="14"/>
      <c r="IF227" s="14"/>
      <c r="IG227" s="14"/>
      <c r="IH227" s="14"/>
      <c r="II227" s="14"/>
      <c r="IJ227" s="14"/>
      <c r="IK227" s="14"/>
      <c r="IL227" s="14"/>
      <c r="IM227" s="14"/>
      <c r="IN227" s="14"/>
      <c r="IO227" s="14"/>
      <c r="IP227" s="14"/>
      <c r="IQ227" s="14"/>
      <c r="IR227" s="14"/>
      <c r="IS227" s="14"/>
      <c r="IT227" s="14"/>
      <c r="IU227" s="14"/>
      <c r="IV227" s="14"/>
      <c r="IW227" s="14"/>
      <c r="IX227" s="14"/>
      <c r="IY227" s="14"/>
      <c r="IZ227" s="14"/>
      <c r="JA227" s="14"/>
    </row>
    <row r="228" spans="1:261" s="15" customFormat="1" ht="173.25" customHeight="1" outlineLevel="1" x14ac:dyDescent="0.4">
      <c r="A228" s="125"/>
      <c r="B228" s="126"/>
      <c r="C228" s="127"/>
      <c r="D228" s="112"/>
      <c r="E228" s="112"/>
      <c r="F228" s="112"/>
      <c r="G228" s="112"/>
      <c r="H228" s="92" t="s">
        <v>9</v>
      </c>
      <c r="I228" s="1">
        <v>23.180000000000007</v>
      </c>
      <c r="J228" s="1"/>
      <c r="K228" s="1"/>
      <c r="L228" s="1"/>
      <c r="M228" s="1"/>
      <c r="N228" s="1">
        <v>0</v>
      </c>
      <c r="O228" s="1">
        <v>0</v>
      </c>
      <c r="P228" s="126"/>
      <c r="Q228" s="139"/>
      <c r="R228" s="10"/>
      <c r="S228" s="13"/>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c r="ID228" s="14"/>
      <c r="IE228" s="14"/>
      <c r="IF228" s="14"/>
      <c r="IG228" s="14"/>
      <c r="IH228" s="14"/>
      <c r="II228" s="14"/>
      <c r="IJ228" s="14"/>
      <c r="IK228" s="14"/>
      <c r="IL228" s="14"/>
      <c r="IM228" s="14"/>
      <c r="IN228" s="14"/>
      <c r="IO228" s="14"/>
      <c r="IP228" s="14"/>
      <c r="IQ228" s="14"/>
      <c r="IR228" s="14"/>
      <c r="IS228" s="14"/>
      <c r="IT228" s="14"/>
      <c r="IU228" s="14"/>
      <c r="IV228" s="14"/>
      <c r="IW228" s="14"/>
      <c r="IX228" s="14"/>
      <c r="IY228" s="14"/>
      <c r="IZ228" s="14"/>
      <c r="JA228" s="14"/>
    </row>
    <row r="229" spans="1:261" s="15" customFormat="1" ht="20.25" customHeight="1" outlineLevel="1" x14ac:dyDescent="0.4">
      <c r="A229" s="125" t="s">
        <v>461</v>
      </c>
      <c r="B229" s="119" t="s">
        <v>226</v>
      </c>
      <c r="C229" s="126" t="s">
        <v>349</v>
      </c>
      <c r="D229" s="112">
        <v>44279</v>
      </c>
      <c r="E229" s="112">
        <v>44561</v>
      </c>
      <c r="F229" s="112">
        <v>44279</v>
      </c>
      <c r="G229" s="112"/>
      <c r="H229" s="92" t="s">
        <v>6</v>
      </c>
      <c r="I229" s="1">
        <v>265.70999999999998</v>
      </c>
      <c r="J229" s="1"/>
      <c r="K229" s="1"/>
      <c r="L229" s="1"/>
      <c r="M229" s="1"/>
      <c r="N229" s="1">
        <v>0</v>
      </c>
      <c r="O229" s="1">
        <v>0</v>
      </c>
      <c r="P229" s="119" t="s">
        <v>562</v>
      </c>
      <c r="Q229" s="139"/>
      <c r="R229" s="10"/>
      <c r="S229" s="13"/>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c r="IM229" s="14"/>
      <c r="IN229" s="14"/>
      <c r="IO229" s="14"/>
      <c r="IP229" s="14"/>
      <c r="IQ229" s="14"/>
      <c r="IR229" s="14"/>
      <c r="IS229" s="14"/>
      <c r="IT229" s="14"/>
      <c r="IU229" s="14"/>
      <c r="IV229" s="14"/>
      <c r="IW229" s="14"/>
      <c r="IX229" s="14"/>
      <c r="IY229" s="14"/>
      <c r="IZ229" s="14"/>
      <c r="JA229" s="14"/>
    </row>
    <row r="230" spans="1:261" s="15" customFormat="1" ht="22.5" customHeight="1" outlineLevel="1" x14ac:dyDescent="0.4">
      <c r="A230" s="125"/>
      <c r="B230" s="120"/>
      <c r="C230" s="127"/>
      <c r="D230" s="112"/>
      <c r="E230" s="112"/>
      <c r="F230" s="112"/>
      <c r="G230" s="112"/>
      <c r="H230" s="92" t="s">
        <v>8</v>
      </c>
      <c r="I230" s="1">
        <v>252.42</v>
      </c>
      <c r="J230" s="1"/>
      <c r="K230" s="1"/>
      <c r="L230" s="1"/>
      <c r="M230" s="1"/>
      <c r="N230" s="1">
        <v>0</v>
      </c>
      <c r="O230" s="1">
        <v>0</v>
      </c>
      <c r="P230" s="120"/>
      <c r="Q230" s="139"/>
      <c r="R230" s="10"/>
      <c r="S230" s="13"/>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14"/>
      <c r="IU230" s="14"/>
      <c r="IV230" s="14"/>
      <c r="IW230" s="14"/>
      <c r="IX230" s="14"/>
      <c r="IY230" s="14"/>
      <c r="IZ230" s="14"/>
      <c r="JA230" s="14"/>
    </row>
    <row r="231" spans="1:261" s="15" customFormat="1" ht="178.5" customHeight="1" outlineLevel="1" x14ac:dyDescent="0.4">
      <c r="A231" s="125"/>
      <c r="B231" s="121"/>
      <c r="C231" s="127"/>
      <c r="D231" s="112"/>
      <c r="E231" s="112"/>
      <c r="F231" s="112"/>
      <c r="G231" s="112"/>
      <c r="H231" s="92" t="s">
        <v>9</v>
      </c>
      <c r="I231" s="1">
        <v>13.289999999999992</v>
      </c>
      <c r="J231" s="1"/>
      <c r="K231" s="1"/>
      <c r="L231" s="1"/>
      <c r="M231" s="1"/>
      <c r="N231" s="1">
        <v>0</v>
      </c>
      <c r="O231" s="1">
        <v>0</v>
      </c>
      <c r="P231" s="121"/>
      <c r="Q231" s="139"/>
      <c r="R231" s="10"/>
      <c r="S231" s="13"/>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4"/>
      <c r="HG231" s="14"/>
      <c r="HH231" s="14"/>
      <c r="HI231" s="14"/>
      <c r="HJ231" s="14"/>
      <c r="HK231" s="14"/>
      <c r="HL231" s="14"/>
      <c r="HM231" s="14"/>
      <c r="HN231" s="14"/>
      <c r="HO231" s="14"/>
      <c r="HP231" s="14"/>
      <c r="HQ231" s="14"/>
      <c r="HR231" s="14"/>
      <c r="HS231" s="14"/>
      <c r="HT231" s="14"/>
      <c r="HU231" s="14"/>
      <c r="HV231" s="14"/>
      <c r="HW231" s="14"/>
      <c r="HX231" s="14"/>
      <c r="HY231" s="14"/>
      <c r="HZ231" s="14"/>
      <c r="IA231" s="14"/>
      <c r="IB231" s="14"/>
      <c r="IC231" s="14"/>
      <c r="ID231" s="14"/>
      <c r="IE231" s="14"/>
      <c r="IF231" s="14"/>
      <c r="IG231" s="14"/>
      <c r="IH231" s="14"/>
      <c r="II231" s="14"/>
      <c r="IJ231" s="14"/>
      <c r="IK231" s="14"/>
      <c r="IL231" s="14"/>
      <c r="IM231" s="14"/>
      <c r="IN231" s="14"/>
      <c r="IO231" s="14"/>
      <c r="IP231" s="14"/>
      <c r="IQ231" s="14"/>
      <c r="IR231" s="14"/>
      <c r="IS231" s="14"/>
      <c r="IT231" s="14"/>
      <c r="IU231" s="14"/>
      <c r="IV231" s="14"/>
      <c r="IW231" s="14"/>
      <c r="IX231" s="14"/>
      <c r="IY231" s="14"/>
      <c r="IZ231" s="14"/>
      <c r="JA231" s="14"/>
    </row>
    <row r="232" spans="1:261" s="15" customFormat="1" ht="20.25" customHeight="1" outlineLevel="1" x14ac:dyDescent="0.4">
      <c r="A232" s="125" t="s">
        <v>462</v>
      </c>
      <c r="B232" s="126" t="s">
        <v>227</v>
      </c>
      <c r="C232" s="126" t="s">
        <v>349</v>
      </c>
      <c r="D232" s="112">
        <v>44279</v>
      </c>
      <c r="E232" s="112">
        <v>44561</v>
      </c>
      <c r="F232" s="112">
        <v>44279</v>
      </c>
      <c r="G232" s="112"/>
      <c r="H232" s="92" t="s">
        <v>6</v>
      </c>
      <c r="I232" s="1">
        <v>787.65</v>
      </c>
      <c r="J232" s="1"/>
      <c r="K232" s="1"/>
      <c r="L232" s="1"/>
      <c r="M232" s="1"/>
      <c r="N232" s="1">
        <v>0</v>
      </c>
      <c r="O232" s="1">
        <v>0</v>
      </c>
      <c r="P232" s="126" t="s">
        <v>561</v>
      </c>
      <c r="Q232" s="139"/>
      <c r="R232" s="10"/>
      <c r="S232" s="13"/>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c r="IL232" s="14"/>
      <c r="IM232" s="14"/>
      <c r="IN232" s="14"/>
      <c r="IO232" s="14"/>
      <c r="IP232" s="14"/>
      <c r="IQ232" s="14"/>
      <c r="IR232" s="14"/>
      <c r="IS232" s="14"/>
      <c r="IT232" s="14"/>
      <c r="IU232" s="14"/>
      <c r="IV232" s="14"/>
      <c r="IW232" s="14"/>
      <c r="IX232" s="14"/>
      <c r="IY232" s="14"/>
      <c r="IZ232" s="14"/>
      <c r="JA232" s="14"/>
    </row>
    <row r="233" spans="1:261" s="15" customFormat="1" ht="22.5" customHeight="1" outlineLevel="1" x14ac:dyDescent="0.4">
      <c r="A233" s="125"/>
      <c r="B233" s="126"/>
      <c r="C233" s="127"/>
      <c r="D233" s="112"/>
      <c r="E233" s="112"/>
      <c r="F233" s="112"/>
      <c r="G233" s="112"/>
      <c r="H233" s="92" t="s">
        <v>8</v>
      </c>
      <c r="I233" s="1">
        <v>748.26</v>
      </c>
      <c r="J233" s="1"/>
      <c r="K233" s="1"/>
      <c r="L233" s="1"/>
      <c r="M233" s="1"/>
      <c r="N233" s="1">
        <v>0</v>
      </c>
      <c r="O233" s="1">
        <v>0</v>
      </c>
      <c r="P233" s="126"/>
      <c r="Q233" s="139"/>
      <c r="R233" s="10"/>
      <c r="S233" s="13"/>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c r="HR233" s="14"/>
      <c r="HS233" s="14"/>
      <c r="HT233" s="14"/>
      <c r="HU233" s="14"/>
      <c r="HV233" s="14"/>
      <c r="HW233" s="14"/>
      <c r="HX233" s="14"/>
      <c r="HY233" s="14"/>
      <c r="HZ233" s="14"/>
      <c r="IA233" s="14"/>
      <c r="IB233" s="14"/>
      <c r="IC233" s="14"/>
      <c r="ID233" s="14"/>
      <c r="IE233" s="14"/>
      <c r="IF233" s="14"/>
      <c r="IG233" s="14"/>
      <c r="IH233" s="14"/>
      <c r="II233" s="14"/>
      <c r="IJ233" s="14"/>
      <c r="IK233" s="14"/>
      <c r="IL233" s="14"/>
      <c r="IM233" s="14"/>
      <c r="IN233" s="14"/>
      <c r="IO233" s="14"/>
      <c r="IP233" s="14"/>
      <c r="IQ233" s="14"/>
      <c r="IR233" s="14"/>
      <c r="IS233" s="14"/>
      <c r="IT233" s="14"/>
      <c r="IU233" s="14"/>
      <c r="IV233" s="14"/>
      <c r="IW233" s="14"/>
      <c r="IX233" s="14"/>
      <c r="IY233" s="14"/>
      <c r="IZ233" s="14"/>
      <c r="JA233" s="14"/>
    </row>
    <row r="234" spans="1:261" s="15" customFormat="1" ht="177" customHeight="1" outlineLevel="1" x14ac:dyDescent="0.4">
      <c r="A234" s="125"/>
      <c r="B234" s="126"/>
      <c r="C234" s="127"/>
      <c r="D234" s="112"/>
      <c r="E234" s="112"/>
      <c r="F234" s="112"/>
      <c r="G234" s="112"/>
      <c r="H234" s="92" t="s">
        <v>9</v>
      </c>
      <c r="I234" s="1">
        <v>39.389999999999986</v>
      </c>
      <c r="J234" s="1"/>
      <c r="K234" s="1"/>
      <c r="L234" s="1"/>
      <c r="M234" s="1"/>
      <c r="N234" s="1">
        <v>0</v>
      </c>
      <c r="O234" s="1">
        <v>0</v>
      </c>
      <c r="P234" s="126"/>
      <c r="Q234" s="139"/>
      <c r="R234" s="10"/>
      <c r="S234" s="13"/>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c r="HH234" s="14"/>
      <c r="HI234" s="14"/>
      <c r="HJ234" s="14"/>
      <c r="HK234" s="14"/>
      <c r="HL234" s="14"/>
      <c r="HM234" s="14"/>
      <c r="HN234" s="14"/>
      <c r="HO234" s="14"/>
      <c r="HP234" s="14"/>
      <c r="HQ234" s="14"/>
      <c r="HR234" s="14"/>
      <c r="HS234" s="14"/>
      <c r="HT234" s="14"/>
      <c r="HU234" s="14"/>
      <c r="HV234" s="14"/>
      <c r="HW234" s="14"/>
      <c r="HX234" s="14"/>
      <c r="HY234" s="14"/>
      <c r="HZ234" s="14"/>
      <c r="IA234" s="14"/>
      <c r="IB234" s="14"/>
      <c r="IC234" s="14"/>
      <c r="ID234" s="14"/>
      <c r="IE234" s="14"/>
      <c r="IF234" s="14"/>
      <c r="IG234" s="14"/>
      <c r="IH234" s="14"/>
      <c r="II234" s="14"/>
      <c r="IJ234" s="14"/>
      <c r="IK234" s="14"/>
      <c r="IL234" s="14"/>
      <c r="IM234" s="14"/>
      <c r="IN234" s="14"/>
      <c r="IO234" s="14"/>
      <c r="IP234" s="14"/>
      <c r="IQ234" s="14"/>
      <c r="IR234" s="14"/>
      <c r="IS234" s="14"/>
      <c r="IT234" s="14"/>
      <c r="IU234" s="14"/>
      <c r="IV234" s="14"/>
      <c r="IW234" s="14"/>
      <c r="IX234" s="14"/>
      <c r="IY234" s="14"/>
      <c r="IZ234" s="14"/>
      <c r="JA234" s="14"/>
    </row>
    <row r="235" spans="1:261" s="15" customFormat="1" ht="20.25" customHeight="1" outlineLevel="1" x14ac:dyDescent="0.4">
      <c r="A235" s="125" t="s">
        <v>463</v>
      </c>
      <c r="B235" s="126" t="s">
        <v>218</v>
      </c>
      <c r="C235" s="126" t="s">
        <v>349</v>
      </c>
      <c r="D235" s="112">
        <v>44279</v>
      </c>
      <c r="E235" s="112">
        <v>44561</v>
      </c>
      <c r="F235" s="112">
        <v>44279</v>
      </c>
      <c r="G235" s="112"/>
      <c r="H235" s="92" t="s">
        <v>6</v>
      </c>
      <c r="I235" s="1">
        <v>284.24</v>
      </c>
      <c r="J235" s="1"/>
      <c r="K235" s="1"/>
      <c r="L235" s="1"/>
      <c r="M235" s="1"/>
      <c r="N235" s="1">
        <v>0</v>
      </c>
      <c r="O235" s="1">
        <v>0</v>
      </c>
      <c r="P235" s="126" t="s">
        <v>560</v>
      </c>
      <c r="Q235" s="139"/>
      <c r="R235" s="10"/>
      <c r="S235" s="13"/>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c r="HR235" s="14"/>
      <c r="HS235" s="14"/>
      <c r="HT235" s="14"/>
      <c r="HU235" s="14"/>
      <c r="HV235" s="14"/>
      <c r="HW235" s="14"/>
      <c r="HX235" s="14"/>
      <c r="HY235" s="14"/>
      <c r="HZ235" s="14"/>
      <c r="IA235" s="14"/>
      <c r="IB235" s="14"/>
      <c r="IC235" s="14"/>
      <c r="ID235" s="14"/>
      <c r="IE235" s="14"/>
      <c r="IF235" s="14"/>
      <c r="IG235" s="14"/>
      <c r="IH235" s="14"/>
      <c r="II235" s="14"/>
      <c r="IJ235" s="14"/>
      <c r="IK235" s="14"/>
      <c r="IL235" s="14"/>
      <c r="IM235" s="14"/>
      <c r="IN235" s="14"/>
      <c r="IO235" s="14"/>
      <c r="IP235" s="14"/>
      <c r="IQ235" s="14"/>
      <c r="IR235" s="14"/>
      <c r="IS235" s="14"/>
      <c r="IT235" s="14"/>
      <c r="IU235" s="14"/>
      <c r="IV235" s="14"/>
      <c r="IW235" s="14"/>
      <c r="IX235" s="14"/>
      <c r="IY235" s="14"/>
      <c r="IZ235" s="14"/>
      <c r="JA235" s="14"/>
    </row>
    <row r="236" spans="1:261" s="15" customFormat="1" ht="22.5" customHeight="1" outlineLevel="1" x14ac:dyDescent="0.4">
      <c r="A236" s="125"/>
      <c r="B236" s="126"/>
      <c r="C236" s="127"/>
      <c r="D236" s="112"/>
      <c r="E236" s="112"/>
      <c r="F236" s="112"/>
      <c r="G236" s="112"/>
      <c r="H236" s="92" t="s">
        <v>8</v>
      </c>
      <c r="I236" s="1">
        <v>270.02</v>
      </c>
      <c r="J236" s="1"/>
      <c r="K236" s="1"/>
      <c r="L236" s="1"/>
      <c r="M236" s="1"/>
      <c r="N236" s="1">
        <v>0</v>
      </c>
      <c r="O236" s="1">
        <v>0</v>
      </c>
      <c r="P236" s="126"/>
      <c r="Q236" s="139"/>
      <c r="R236" s="10"/>
      <c r="S236" s="13"/>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c r="IL236" s="14"/>
      <c r="IM236" s="14"/>
      <c r="IN236" s="14"/>
      <c r="IO236" s="14"/>
      <c r="IP236" s="14"/>
      <c r="IQ236" s="14"/>
      <c r="IR236" s="14"/>
      <c r="IS236" s="14"/>
      <c r="IT236" s="14"/>
      <c r="IU236" s="14"/>
      <c r="IV236" s="14"/>
      <c r="IW236" s="14"/>
      <c r="IX236" s="14"/>
      <c r="IY236" s="14"/>
      <c r="IZ236" s="14"/>
      <c r="JA236" s="14"/>
    </row>
    <row r="237" spans="1:261" s="15" customFormat="1" ht="171.75" customHeight="1" outlineLevel="1" x14ac:dyDescent="0.4">
      <c r="A237" s="125"/>
      <c r="B237" s="126"/>
      <c r="C237" s="127"/>
      <c r="D237" s="112"/>
      <c r="E237" s="112"/>
      <c r="F237" s="112"/>
      <c r="G237" s="112"/>
      <c r="H237" s="92" t="s">
        <v>9</v>
      </c>
      <c r="I237" s="1">
        <v>14.220000000000027</v>
      </c>
      <c r="J237" s="1"/>
      <c r="K237" s="1"/>
      <c r="L237" s="1"/>
      <c r="M237" s="1"/>
      <c r="N237" s="1">
        <v>0</v>
      </c>
      <c r="O237" s="1">
        <v>0</v>
      </c>
      <c r="P237" s="126"/>
      <c r="Q237" s="139"/>
      <c r="R237" s="10"/>
      <c r="S237" s="13"/>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c r="IM237" s="14"/>
      <c r="IN237" s="14"/>
      <c r="IO237" s="14"/>
      <c r="IP237" s="14"/>
      <c r="IQ237" s="14"/>
      <c r="IR237" s="14"/>
      <c r="IS237" s="14"/>
      <c r="IT237" s="14"/>
      <c r="IU237" s="14"/>
      <c r="IV237" s="14"/>
      <c r="IW237" s="14"/>
      <c r="IX237" s="14"/>
      <c r="IY237" s="14"/>
      <c r="IZ237" s="14"/>
      <c r="JA237" s="14"/>
    </row>
    <row r="238" spans="1:261" s="15" customFormat="1" ht="20.25" customHeight="1" outlineLevel="1" x14ac:dyDescent="0.4">
      <c r="A238" s="125" t="s">
        <v>464</v>
      </c>
      <c r="B238" s="126" t="s">
        <v>219</v>
      </c>
      <c r="C238" s="126" t="s">
        <v>349</v>
      </c>
      <c r="D238" s="112">
        <v>44279</v>
      </c>
      <c r="E238" s="112">
        <v>44561</v>
      </c>
      <c r="F238" s="112">
        <v>44279</v>
      </c>
      <c r="G238" s="112"/>
      <c r="H238" s="92" t="s">
        <v>6</v>
      </c>
      <c r="I238" s="1">
        <v>1034.28</v>
      </c>
      <c r="J238" s="1"/>
      <c r="K238" s="1"/>
      <c r="L238" s="1"/>
      <c r="M238" s="1"/>
      <c r="N238" s="1">
        <v>0</v>
      </c>
      <c r="O238" s="1">
        <v>0</v>
      </c>
      <c r="P238" s="126" t="s">
        <v>559</v>
      </c>
      <c r="Q238" s="139"/>
      <c r="R238" s="10"/>
      <c r="S238" s="13"/>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c r="IL238" s="14"/>
      <c r="IM238" s="14"/>
      <c r="IN238" s="14"/>
      <c r="IO238" s="14"/>
      <c r="IP238" s="14"/>
      <c r="IQ238" s="14"/>
      <c r="IR238" s="14"/>
      <c r="IS238" s="14"/>
      <c r="IT238" s="14"/>
      <c r="IU238" s="14"/>
      <c r="IV238" s="14"/>
      <c r="IW238" s="14"/>
      <c r="IX238" s="14"/>
      <c r="IY238" s="14"/>
      <c r="IZ238" s="14"/>
      <c r="JA238" s="14"/>
    </row>
    <row r="239" spans="1:261" s="15" customFormat="1" ht="22.5" customHeight="1" outlineLevel="1" x14ac:dyDescent="0.4">
      <c r="A239" s="125"/>
      <c r="B239" s="126"/>
      <c r="C239" s="127"/>
      <c r="D239" s="112"/>
      <c r="E239" s="112"/>
      <c r="F239" s="112"/>
      <c r="G239" s="112"/>
      <c r="H239" s="92" t="s">
        <v>8</v>
      </c>
      <c r="I239" s="1">
        <v>982.56</v>
      </c>
      <c r="J239" s="1"/>
      <c r="K239" s="1"/>
      <c r="L239" s="1"/>
      <c r="M239" s="1"/>
      <c r="N239" s="1">
        <v>0</v>
      </c>
      <c r="O239" s="1">
        <v>0</v>
      </c>
      <c r="P239" s="126"/>
      <c r="Q239" s="139"/>
      <c r="R239" s="10"/>
      <c r="S239" s="13"/>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c r="IL239" s="14"/>
      <c r="IM239" s="14"/>
      <c r="IN239" s="14"/>
      <c r="IO239" s="14"/>
      <c r="IP239" s="14"/>
      <c r="IQ239" s="14"/>
      <c r="IR239" s="14"/>
      <c r="IS239" s="14"/>
      <c r="IT239" s="14"/>
      <c r="IU239" s="14"/>
      <c r="IV239" s="14"/>
      <c r="IW239" s="14"/>
      <c r="IX239" s="14"/>
      <c r="IY239" s="14"/>
      <c r="IZ239" s="14"/>
      <c r="JA239" s="14"/>
    </row>
    <row r="240" spans="1:261" s="15" customFormat="1" ht="177" customHeight="1" outlineLevel="1" x14ac:dyDescent="0.4">
      <c r="A240" s="125"/>
      <c r="B240" s="126"/>
      <c r="C240" s="127"/>
      <c r="D240" s="112"/>
      <c r="E240" s="112"/>
      <c r="F240" s="112"/>
      <c r="G240" s="112"/>
      <c r="H240" s="92" t="s">
        <v>9</v>
      </c>
      <c r="I240" s="1">
        <v>51.720000000000027</v>
      </c>
      <c r="J240" s="1"/>
      <c r="K240" s="1"/>
      <c r="L240" s="1"/>
      <c r="M240" s="1"/>
      <c r="N240" s="1">
        <v>0</v>
      </c>
      <c r="O240" s="1">
        <v>0</v>
      </c>
      <c r="P240" s="126"/>
      <c r="Q240" s="139"/>
      <c r="R240" s="10"/>
      <c r="S240" s="13"/>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c r="HH240" s="14"/>
      <c r="HI240" s="14"/>
      <c r="HJ240" s="14"/>
      <c r="HK240" s="14"/>
      <c r="HL240" s="14"/>
      <c r="HM240" s="14"/>
      <c r="HN240" s="14"/>
      <c r="HO240" s="14"/>
      <c r="HP240" s="14"/>
      <c r="HQ240" s="14"/>
      <c r="HR240" s="14"/>
      <c r="HS240" s="14"/>
      <c r="HT240" s="14"/>
      <c r="HU240" s="14"/>
      <c r="HV240" s="14"/>
      <c r="HW240" s="14"/>
      <c r="HX240" s="14"/>
      <c r="HY240" s="14"/>
      <c r="HZ240" s="14"/>
      <c r="IA240" s="14"/>
      <c r="IB240" s="14"/>
      <c r="IC240" s="14"/>
      <c r="ID240" s="14"/>
      <c r="IE240" s="14"/>
      <c r="IF240" s="14"/>
      <c r="IG240" s="14"/>
      <c r="IH240" s="14"/>
      <c r="II240" s="14"/>
      <c r="IJ240" s="14"/>
      <c r="IK240" s="14"/>
      <c r="IL240" s="14"/>
      <c r="IM240" s="14"/>
      <c r="IN240" s="14"/>
      <c r="IO240" s="14"/>
      <c r="IP240" s="14"/>
      <c r="IQ240" s="14"/>
      <c r="IR240" s="14"/>
      <c r="IS240" s="14"/>
      <c r="IT240" s="14"/>
      <c r="IU240" s="14"/>
      <c r="IV240" s="14"/>
      <c r="IW240" s="14"/>
      <c r="IX240" s="14"/>
      <c r="IY240" s="14"/>
      <c r="IZ240" s="14"/>
      <c r="JA240" s="14"/>
    </row>
    <row r="241" spans="1:261" s="15" customFormat="1" ht="20.25" customHeight="1" outlineLevel="1" x14ac:dyDescent="0.4">
      <c r="A241" s="125" t="s">
        <v>465</v>
      </c>
      <c r="B241" s="126" t="s">
        <v>323</v>
      </c>
      <c r="C241" s="126" t="s">
        <v>349</v>
      </c>
      <c r="D241" s="112">
        <v>44371</v>
      </c>
      <c r="E241" s="112">
        <v>44561</v>
      </c>
      <c r="F241" s="112">
        <v>44371</v>
      </c>
      <c r="G241" s="112"/>
      <c r="H241" s="92" t="s">
        <v>6</v>
      </c>
      <c r="I241" s="1">
        <v>766.36699999999996</v>
      </c>
      <c r="J241" s="1"/>
      <c r="K241" s="1"/>
      <c r="L241" s="1"/>
      <c r="M241" s="1"/>
      <c r="N241" s="1">
        <v>0</v>
      </c>
      <c r="O241" s="1">
        <v>0</v>
      </c>
      <c r="P241" s="126" t="s">
        <v>558</v>
      </c>
      <c r="Q241" s="139"/>
      <c r="R241" s="10"/>
      <c r="S241" s="13"/>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4"/>
      <c r="HG241" s="14"/>
      <c r="HH241" s="14"/>
      <c r="HI241" s="14"/>
      <c r="HJ241" s="14"/>
      <c r="HK241" s="14"/>
      <c r="HL241" s="14"/>
      <c r="HM241" s="14"/>
      <c r="HN241" s="14"/>
      <c r="HO241" s="14"/>
      <c r="HP241" s="14"/>
      <c r="HQ241" s="14"/>
      <c r="HR241" s="14"/>
      <c r="HS241" s="14"/>
      <c r="HT241" s="14"/>
      <c r="HU241" s="14"/>
      <c r="HV241" s="14"/>
      <c r="HW241" s="14"/>
      <c r="HX241" s="14"/>
      <c r="HY241" s="14"/>
      <c r="HZ241" s="14"/>
      <c r="IA241" s="14"/>
      <c r="IB241" s="14"/>
      <c r="IC241" s="14"/>
      <c r="ID241" s="14"/>
      <c r="IE241" s="14"/>
      <c r="IF241" s="14"/>
      <c r="IG241" s="14"/>
      <c r="IH241" s="14"/>
      <c r="II241" s="14"/>
      <c r="IJ241" s="14"/>
      <c r="IK241" s="14"/>
      <c r="IL241" s="14"/>
      <c r="IM241" s="14"/>
      <c r="IN241" s="14"/>
      <c r="IO241" s="14"/>
      <c r="IP241" s="14"/>
      <c r="IQ241" s="14"/>
      <c r="IR241" s="14"/>
      <c r="IS241" s="14"/>
      <c r="IT241" s="14"/>
      <c r="IU241" s="14"/>
      <c r="IV241" s="14"/>
      <c r="IW241" s="14"/>
      <c r="IX241" s="14"/>
      <c r="IY241" s="14"/>
      <c r="IZ241" s="14"/>
      <c r="JA241" s="14"/>
    </row>
    <row r="242" spans="1:261" s="15" customFormat="1" ht="22.5" customHeight="1" outlineLevel="1" x14ac:dyDescent="0.4">
      <c r="A242" s="125"/>
      <c r="B242" s="126"/>
      <c r="C242" s="127"/>
      <c r="D242" s="112"/>
      <c r="E242" s="112"/>
      <c r="F242" s="112"/>
      <c r="G242" s="112"/>
      <c r="H242" s="92" t="s">
        <v>8</v>
      </c>
      <c r="I242" s="1">
        <v>728.04</v>
      </c>
      <c r="J242" s="1"/>
      <c r="K242" s="1"/>
      <c r="L242" s="1"/>
      <c r="M242" s="1"/>
      <c r="N242" s="1">
        <v>0</v>
      </c>
      <c r="O242" s="1">
        <v>0</v>
      </c>
      <c r="P242" s="126"/>
      <c r="Q242" s="139"/>
      <c r="R242" s="10"/>
      <c r="S242" s="13"/>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c r="ID242" s="14"/>
      <c r="IE242" s="14"/>
      <c r="IF242" s="14"/>
      <c r="IG242" s="14"/>
      <c r="IH242" s="14"/>
      <c r="II242" s="14"/>
      <c r="IJ242" s="14"/>
      <c r="IK242" s="14"/>
      <c r="IL242" s="14"/>
      <c r="IM242" s="14"/>
      <c r="IN242" s="14"/>
      <c r="IO242" s="14"/>
      <c r="IP242" s="14"/>
      <c r="IQ242" s="14"/>
      <c r="IR242" s="14"/>
      <c r="IS242" s="14"/>
      <c r="IT242" s="14"/>
      <c r="IU242" s="14"/>
      <c r="IV242" s="14"/>
      <c r="IW242" s="14"/>
      <c r="IX242" s="14"/>
      <c r="IY242" s="14"/>
      <c r="IZ242" s="14"/>
      <c r="JA242" s="14"/>
    </row>
    <row r="243" spans="1:261" s="15" customFormat="1" ht="169.5" customHeight="1" outlineLevel="1" x14ac:dyDescent="0.4">
      <c r="A243" s="125"/>
      <c r="B243" s="126"/>
      <c r="C243" s="127"/>
      <c r="D243" s="112"/>
      <c r="E243" s="112"/>
      <c r="F243" s="112"/>
      <c r="G243" s="112"/>
      <c r="H243" s="92" t="s">
        <v>9</v>
      </c>
      <c r="I243" s="1">
        <v>38.326999999999998</v>
      </c>
      <c r="J243" s="1"/>
      <c r="K243" s="1"/>
      <c r="L243" s="1"/>
      <c r="M243" s="1"/>
      <c r="N243" s="1">
        <v>0</v>
      </c>
      <c r="O243" s="1">
        <v>0</v>
      </c>
      <c r="P243" s="126"/>
      <c r="Q243" s="139"/>
      <c r="R243" s="10"/>
      <c r="S243" s="13"/>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4"/>
      <c r="HG243" s="14"/>
      <c r="HH243" s="14"/>
      <c r="HI243" s="14"/>
      <c r="HJ243" s="14"/>
      <c r="HK243" s="14"/>
      <c r="HL243" s="14"/>
      <c r="HM243" s="14"/>
      <c r="HN243" s="14"/>
      <c r="HO243" s="14"/>
      <c r="HP243" s="14"/>
      <c r="HQ243" s="14"/>
      <c r="HR243" s="14"/>
      <c r="HS243" s="14"/>
      <c r="HT243" s="14"/>
      <c r="HU243" s="14"/>
      <c r="HV243" s="14"/>
      <c r="HW243" s="14"/>
      <c r="HX243" s="14"/>
      <c r="HY243" s="14"/>
      <c r="HZ243" s="14"/>
      <c r="IA243" s="14"/>
      <c r="IB243" s="14"/>
      <c r="IC243" s="14"/>
      <c r="ID243" s="14"/>
      <c r="IE243" s="14"/>
      <c r="IF243" s="14"/>
      <c r="IG243" s="14"/>
      <c r="IH243" s="14"/>
      <c r="II243" s="14"/>
      <c r="IJ243" s="14"/>
      <c r="IK243" s="14"/>
      <c r="IL243" s="14"/>
      <c r="IM243" s="14"/>
      <c r="IN243" s="14"/>
      <c r="IO243" s="14"/>
      <c r="IP243" s="14"/>
      <c r="IQ243" s="14"/>
      <c r="IR243" s="14"/>
      <c r="IS243" s="14"/>
      <c r="IT243" s="14"/>
      <c r="IU243" s="14"/>
      <c r="IV243" s="14"/>
      <c r="IW243" s="14"/>
      <c r="IX243" s="14"/>
      <c r="IY243" s="14"/>
      <c r="IZ243" s="14"/>
      <c r="JA243" s="14"/>
    </row>
    <row r="244" spans="1:261" s="15" customFormat="1" ht="20.25" customHeight="1" outlineLevel="1" x14ac:dyDescent="0.4">
      <c r="A244" s="125" t="s">
        <v>466</v>
      </c>
      <c r="B244" s="126" t="s">
        <v>324</v>
      </c>
      <c r="C244" s="126" t="s">
        <v>349</v>
      </c>
      <c r="D244" s="112">
        <v>44371</v>
      </c>
      <c r="E244" s="112">
        <v>44561</v>
      </c>
      <c r="F244" s="112">
        <v>44371</v>
      </c>
      <c r="G244" s="112"/>
      <c r="H244" s="92" t="s">
        <v>6</v>
      </c>
      <c r="I244" s="1">
        <v>1139.2329999999999</v>
      </c>
      <c r="J244" s="1"/>
      <c r="K244" s="1"/>
      <c r="L244" s="1"/>
      <c r="M244" s="1"/>
      <c r="N244" s="1">
        <v>0</v>
      </c>
      <c r="O244" s="1">
        <v>0</v>
      </c>
      <c r="P244" s="126" t="s">
        <v>558</v>
      </c>
      <c r="Q244" s="139"/>
      <c r="R244" s="10"/>
      <c r="S244" s="13"/>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FQ244" s="14"/>
      <c r="FR244" s="14"/>
      <c r="FS244" s="14"/>
      <c r="FT244" s="14"/>
      <c r="FU244" s="14"/>
      <c r="FV244" s="14"/>
      <c r="FW244" s="14"/>
      <c r="FX244" s="14"/>
      <c r="FY244" s="14"/>
      <c r="FZ244" s="14"/>
      <c r="GA244" s="14"/>
      <c r="GB244" s="14"/>
      <c r="GC244" s="14"/>
      <c r="GD244" s="14"/>
      <c r="GE244" s="14"/>
      <c r="GF244" s="14"/>
      <c r="GG244" s="14"/>
      <c r="GH244" s="14"/>
      <c r="GI244" s="14"/>
      <c r="GJ244" s="14"/>
      <c r="GK244" s="14"/>
      <c r="GL244" s="14"/>
      <c r="GM244" s="14"/>
      <c r="GN244" s="14"/>
      <c r="GO244" s="14"/>
      <c r="GP244" s="14"/>
      <c r="GQ244" s="14"/>
      <c r="GR244" s="14"/>
      <c r="GS244" s="14"/>
      <c r="GT244" s="14"/>
      <c r="GU244" s="14"/>
      <c r="GV244" s="14"/>
      <c r="GW244" s="14"/>
      <c r="GX244" s="14"/>
      <c r="GY244" s="14"/>
      <c r="GZ244" s="14"/>
      <c r="HA244" s="14"/>
      <c r="HB244" s="14"/>
      <c r="HC244" s="14"/>
      <c r="HD244" s="14"/>
      <c r="HE244" s="14"/>
      <c r="HF244" s="14"/>
      <c r="HG244" s="14"/>
      <c r="HH244" s="14"/>
      <c r="HI244" s="14"/>
      <c r="HJ244" s="14"/>
      <c r="HK244" s="14"/>
      <c r="HL244" s="14"/>
      <c r="HM244" s="14"/>
      <c r="HN244" s="14"/>
      <c r="HO244" s="14"/>
      <c r="HP244" s="14"/>
      <c r="HQ244" s="14"/>
      <c r="HR244" s="14"/>
      <c r="HS244" s="14"/>
      <c r="HT244" s="14"/>
      <c r="HU244" s="14"/>
      <c r="HV244" s="14"/>
      <c r="HW244" s="14"/>
      <c r="HX244" s="14"/>
      <c r="HY244" s="14"/>
      <c r="HZ244" s="14"/>
      <c r="IA244" s="14"/>
      <c r="IB244" s="14"/>
      <c r="IC244" s="14"/>
      <c r="ID244" s="14"/>
      <c r="IE244" s="14"/>
      <c r="IF244" s="14"/>
      <c r="IG244" s="14"/>
      <c r="IH244" s="14"/>
      <c r="II244" s="14"/>
      <c r="IJ244" s="14"/>
      <c r="IK244" s="14"/>
      <c r="IL244" s="14"/>
      <c r="IM244" s="14"/>
      <c r="IN244" s="14"/>
      <c r="IO244" s="14"/>
      <c r="IP244" s="14"/>
      <c r="IQ244" s="14"/>
      <c r="IR244" s="14"/>
      <c r="IS244" s="14"/>
      <c r="IT244" s="14"/>
      <c r="IU244" s="14"/>
      <c r="IV244" s="14"/>
      <c r="IW244" s="14"/>
      <c r="IX244" s="14"/>
      <c r="IY244" s="14"/>
      <c r="IZ244" s="14"/>
      <c r="JA244" s="14"/>
    </row>
    <row r="245" spans="1:261" s="15" customFormat="1" ht="22.5" customHeight="1" outlineLevel="1" x14ac:dyDescent="0.4">
      <c r="A245" s="125"/>
      <c r="B245" s="126"/>
      <c r="C245" s="127"/>
      <c r="D245" s="112"/>
      <c r="E245" s="112"/>
      <c r="F245" s="112"/>
      <c r="G245" s="112"/>
      <c r="H245" s="92" t="s">
        <v>8</v>
      </c>
      <c r="I245" s="1">
        <v>1082.27</v>
      </c>
      <c r="J245" s="1"/>
      <c r="K245" s="1"/>
      <c r="L245" s="1"/>
      <c r="M245" s="1"/>
      <c r="N245" s="1">
        <v>0</v>
      </c>
      <c r="O245" s="1">
        <v>0</v>
      </c>
      <c r="P245" s="126"/>
      <c r="Q245" s="139"/>
      <c r="R245" s="10"/>
      <c r="S245" s="13"/>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c r="GG245" s="14"/>
      <c r="GH245" s="14"/>
      <c r="GI245" s="14"/>
      <c r="GJ245" s="14"/>
      <c r="GK245" s="14"/>
      <c r="GL245" s="14"/>
      <c r="GM245" s="14"/>
      <c r="GN245" s="14"/>
      <c r="GO245" s="14"/>
      <c r="GP245" s="14"/>
      <c r="GQ245" s="14"/>
      <c r="GR245" s="14"/>
      <c r="GS245" s="14"/>
      <c r="GT245" s="14"/>
      <c r="GU245" s="14"/>
      <c r="GV245" s="14"/>
      <c r="GW245" s="14"/>
      <c r="GX245" s="14"/>
      <c r="GY245" s="14"/>
      <c r="GZ245" s="14"/>
      <c r="HA245" s="14"/>
      <c r="HB245" s="14"/>
      <c r="HC245" s="14"/>
      <c r="HD245" s="14"/>
      <c r="HE245" s="14"/>
      <c r="HF245" s="14"/>
      <c r="HG245" s="14"/>
      <c r="HH245" s="14"/>
      <c r="HI245" s="14"/>
      <c r="HJ245" s="14"/>
      <c r="HK245" s="14"/>
      <c r="HL245" s="14"/>
      <c r="HM245" s="14"/>
      <c r="HN245" s="14"/>
      <c r="HO245" s="14"/>
      <c r="HP245" s="14"/>
      <c r="HQ245" s="14"/>
      <c r="HR245" s="14"/>
      <c r="HS245" s="14"/>
      <c r="HT245" s="14"/>
      <c r="HU245" s="14"/>
      <c r="HV245" s="14"/>
      <c r="HW245" s="14"/>
      <c r="HX245" s="14"/>
      <c r="HY245" s="14"/>
      <c r="HZ245" s="14"/>
      <c r="IA245" s="14"/>
      <c r="IB245" s="14"/>
      <c r="IC245" s="14"/>
      <c r="ID245" s="14"/>
      <c r="IE245" s="14"/>
      <c r="IF245" s="14"/>
      <c r="IG245" s="14"/>
      <c r="IH245" s="14"/>
      <c r="II245" s="14"/>
      <c r="IJ245" s="14"/>
      <c r="IK245" s="14"/>
      <c r="IL245" s="14"/>
      <c r="IM245" s="14"/>
      <c r="IN245" s="14"/>
      <c r="IO245" s="14"/>
      <c r="IP245" s="14"/>
      <c r="IQ245" s="14"/>
      <c r="IR245" s="14"/>
      <c r="IS245" s="14"/>
      <c r="IT245" s="14"/>
      <c r="IU245" s="14"/>
      <c r="IV245" s="14"/>
      <c r="IW245" s="14"/>
      <c r="IX245" s="14"/>
      <c r="IY245" s="14"/>
      <c r="IZ245" s="14"/>
      <c r="JA245" s="14"/>
    </row>
    <row r="246" spans="1:261" s="15" customFormat="1" ht="172.5" customHeight="1" outlineLevel="1" x14ac:dyDescent="0.4">
      <c r="A246" s="125"/>
      <c r="B246" s="126"/>
      <c r="C246" s="127"/>
      <c r="D246" s="112"/>
      <c r="E246" s="112"/>
      <c r="F246" s="112"/>
      <c r="G246" s="112"/>
      <c r="H246" s="92" t="s">
        <v>9</v>
      </c>
      <c r="I246" s="1">
        <v>56.962999999999965</v>
      </c>
      <c r="J246" s="1"/>
      <c r="K246" s="1"/>
      <c r="L246" s="1"/>
      <c r="M246" s="1"/>
      <c r="N246" s="1">
        <v>0</v>
      </c>
      <c r="O246" s="1">
        <v>0</v>
      </c>
      <c r="P246" s="126"/>
      <c r="Q246" s="139"/>
      <c r="R246" s="10"/>
      <c r="S246" s="13"/>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c r="IM246" s="14"/>
      <c r="IN246" s="14"/>
      <c r="IO246" s="14"/>
      <c r="IP246" s="14"/>
      <c r="IQ246" s="14"/>
      <c r="IR246" s="14"/>
      <c r="IS246" s="14"/>
      <c r="IT246" s="14"/>
      <c r="IU246" s="14"/>
      <c r="IV246" s="14"/>
      <c r="IW246" s="14"/>
      <c r="IX246" s="14"/>
      <c r="IY246" s="14"/>
      <c r="IZ246" s="14"/>
      <c r="JA246" s="14"/>
    </row>
    <row r="247" spans="1:261" s="15" customFormat="1" ht="20.25" customHeight="1" outlineLevel="1" x14ac:dyDescent="0.4">
      <c r="A247" s="125" t="s">
        <v>467</v>
      </c>
      <c r="B247" s="126" t="s">
        <v>325</v>
      </c>
      <c r="C247" s="126" t="s">
        <v>349</v>
      </c>
      <c r="D247" s="112">
        <v>44371</v>
      </c>
      <c r="E247" s="112">
        <v>44561</v>
      </c>
      <c r="F247" s="112">
        <v>44371</v>
      </c>
      <c r="G247" s="112"/>
      <c r="H247" s="92" t="s">
        <v>6</v>
      </c>
      <c r="I247" s="1">
        <v>714.60699999999997</v>
      </c>
      <c r="J247" s="1"/>
      <c r="K247" s="1"/>
      <c r="L247" s="1"/>
      <c r="M247" s="1"/>
      <c r="N247" s="1">
        <v>0</v>
      </c>
      <c r="O247" s="1">
        <v>0</v>
      </c>
      <c r="P247" s="126" t="s">
        <v>558</v>
      </c>
      <c r="Q247" s="139"/>
      <c r="R247" s="10"/>
      <c r="S247" s="13"/>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c r="FD247" s="14"/>
      <c r="FE247" s="14"/>
      <c r="FF247" s="14"/>
      <c r="FG247" s="14"/>
      <c r="FH247" s="14"/>
      <c r="FI247" s="14"/>
      <c r="FJ247" s="14"/>
      <c r="FK247" s="14"/>
      <c r="FL247" s="14"/>
      <c r="FM247" s="14"/>
      <c r="FN247" s="14"/>
      <c r="FO247" s="14"/>
      <c r="FP247" s="14"/>
      <c r="FQ247" s="14"/>
      <c r="FR247" s="14"/>
      <c r="FS247" s="14"/>
      <c r="FT247" s="14"/>
      <c r="FU247" s="14"/>
      <c r="FV247" s="14"/>
      <c r="FW247" s="14"/>
      <c r="FX247" s="14"/>
      <c r="FY247" s="14"/>
      <c r="FZ247" s="14"/>
      <c r="GA247" s="14"/>
      <c r="GB247" s="14"/>
      <c r="GC247" s="14"/>
      <c r="GD247" s="14"/>
      <c r="GE247" s="14"/>
      <c r="GF247" s="14"/>
      <c r="GG247" s="14"/>
      <c r="GH247" s="14"/>
      <c r="GI247" s="14"/>
      <c r="GJ247" s="14"/>
      <c r="GK247" s="14"/>
      <c r="GL247" s="14"/>
      <c r="GM247" s="14"/>
      <c r="GN247" s="14"/>
      <c r="GO247" s="14"/>
      <c r="GP247" s="14"/>
      <c r="GQ247" s="14"/>
      <c r="GR247" s="14"/>
      <c r="GS247" s="14"/>
      <c r="GT247" s="14"/>
      <c r="GU247" s="14"/>
      <c r="GV247" s="14"/>
      <c r="GW247" s="14"/>
      <c r="GX247" s="14"/>
      <c r="GY247" s="14"/>
      <c r="GZ247" s="14"/>
      <c r="HA247" s="14"/>
      <c r="HB247" s="14"/>
      <c r="HC247" s="14"/>
      <c r="HD247" s="14"/>
      <c r="HE247" s="14"/>
      <c r="HF247" s="14"/>
      <c r="HG247" s="14"/>
      <c r="HH247" s="14"/>
      <c r="HI247" s="14"/>
      <c r="HJ247" s="14"/>
      <c r="HK247" s="14"/>
      <c r="HL247" s="14"/>
      <c r="HM247" s="14"/>
      <c r="HN247" s="14"/>
      <c r="HO247" s="14"/>
      <c r="HP247" s="14"/>
      <c r="HQ247" s="14"/>
      <c r="HR247" s="14"/>
      <c r="HS247" s="14"/>
      <c r="HT247" s="14"/>
      <c r="HU247" s="14"/>
      <c r="HV247" s="14"/>
      <c r="HW247" s="14"/>
      <c r="HX247" s="14"/>
      <c r="HY247" s="14"/>
      <c r="HZ247" s="14"/>
      <c r="IA247" s="14"/>
      <c r="IB247" s="14"/>
      <c r="IC247" s="14"/>
      <c r="ID247" s="14"/>
      <c r="IE247" s="14"/>
      <c r="IF247" s="14"/>
      <c r="IG247" s="14"/>
      <c r="IH247" s="14"/>
      <c r="II247" s="14"/>
      <c r="IJ247" s="14"/>
      <c r="IK247" s="14"/>
      <c r="IL247" s="14"/>
      <c r="IM247" s="14"/>
      <c r="IN247" s="14"/>
      <c r="IO247" s="14"/>
      <c r="IP247" s="14"/>
      <c r="IQ247" s="14"/>
      <c r="IR247" s="14"/>
      <c r="IS247" s="14"/>
      <c r="IT247" s="14"/>
      <c r="IU247" s="14"/>
      <c r="IV247" s="14"/>
      <c r="IW247" s="14"/>
      <c r="IX247" s="14"/>
      <c r="IY247" s="14"/>
      <c r="IZ247" s="14"/>
      <c r="JA247" s="14"/>
    </row>
    <row r="248" spans="1:261" s="15" customFormat="1" ht="22.5" customHeight="1" outlineLevel="1" x14ac:dyDescent="0.4">
      <c r="A248" s="125"/>
      <c r="B248" s="126"/>
      <c r="C248" s="127"/>
      <c r="D248" s="112"/>
      <c r="E248" s="112"/>
      <c r="F248" s="112"/>
      <c r="G248" s="112"/>
      <c r="H248" s="92" t="s">
        <v>8</v>
      </c>
      <c r="I248" s="1">
        <v>678.88</v>
      </c>
      <c r="J248" s="1"/>
      <c r="K248" s="1"/>
      <c r="L248" s="1"/>
      <c r="M248" s="1"/>
      <c r="N248" s="1">
        <v>0</v>
      </c>
      <c r="O248" s="1">
        <v>0</v>
      </c>
      <c r="P248" s="126"/>
      <c r="Q248" s="139"/>
      <c r="R248" s="10"/>
      <c r="S248" s="13"/>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c r="ID248" s="14"/>
      <c r="IE248" s="14"/>
      <c r="IF248" s="14"/>
      <c r="IG248" s="14"/>
      <c r="IH248" s="14"/>
      <c r="II248" s="14"/>
      <c r="IJ248" s="14"/>
      <c r="IK248" s="14"/>
      <c r="IL248" s="14"/>
      <c r="IM248" s="14"/>
      <c r="IN248" s="14"/>
      <c r="IO248" s="14"/>
      <c r="IP248" s="14"/>
      <c r="IQ248" s="14"/>
      <c r="IR248" s="14"/>
      <c r="IS248" s="14"/>
      <c r="IT248" s="14"/>
      <c r="IU248" s="14"/>
      <c r="IV248" s="14"/>
      <c r="IW248" s="14"/>
      <c r="IX248" s="14"/>
      <c r="IY248" s="14"/>
      <c r="IZ248" s="14"/>
      <c r="JA248" s="14"/>
    </row>
    <row r="249" spans="1:261" s="15" customFormat="1" ht="174" customHeight="1" outlineLevel="1" x14ac:dyDescent="0.4">
      <c r="A249" s="125"/>
      <c r="B249" s="126"/>
      <c r="C249" s="127"/>
      <c r="D249" s="112"/>
      <c r="E249" s="112"/>
      <c r="F249" s="112"/>
      <c r="G249" s="112"/>
      <c r="H249" s="92" t="s">
        <v>9</v>
      </c>
      <c r="I249" s="1">
        <v>35.726999999999975</v>
      </c>
      <c r="J249" s="1"/>
      <c r="K249" s="1"/>
      <c r="L249" s="1"/>
      <c r="M249" s="1"/>
      <c r="N249" s="1">
        <v>0</v>
      </c>
      <c r="O249" s="1">
        <v>0</v>
      </c>
      <c r="P249" s="126"/>
      <c r="Q249" s="139"/>
      <c r="R249" s="10"/>
      <c r="S249" s="13"/>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c r="IL249" s="14"/>
      <c r="IM249" s="14"/>
      <c r="IN249" s="14"/>
      <c r="IO249" s="14"/>
      <c r="IP249" s="14"/>
      <c r="IQ249" s="14"/>
      <c r="IR249" s="14"/>
      <c r="IS249" s="14"/>
      <c r="IT249" s="14"/>
      <c r="IU249" s="14"/>
      <c r="IV249" s="14"/>
      <c r="IW249" s="14"/>
      <c r="IX249" s="14"/>
      <c r="IY249" s="14"/>
      <c r="IZ249" s="14"/>
      <c r="JA249" s="14"/>
    </row>
    <row r="250" spans="1:261" s="15" customFormat="1" ht="20.25" customHeight="1" outlineLevel="1" x14ac:dyDescent="0.4">
      <c r="A250" s="125" t="s">
        <v>468</v>
      </c>
      <c r="B250" s="126" t="s">
        <v>326</v>
      </c>
      <c r="C250" s="126" t="s">
        <v>349</v>
      </c>
      <c r="D250" s="112">
        <v>44371</v>
      </c>
      <c r="E250" s="112">
        <v>44561</v>
      </c>
      <c r="F250" s="112">
        <v>44371</v>
      </c>
      <c r="G250" s="112"/>
      <c r="H250" s="92" t="s">
        <v>6</v>
      </c>
      <c r="I250" s="1">
        <v>1186.894</v>
      </c>
      <c r="J250" s="1"/>
      <c r="K250" s="1"/>
      <c r="L250" s="1"/>
      <c r="M250" s="1"/>
      <c r="N250" s="1">
        <v>0</v>
      </c>
      <c r="O250" s="1">
        <v>0</v>
      </c>
      <c r="P250" s="126" t="s">
        <v>558</v>
      </c>
      <c r="Q250" s="139"/>
      <c r="R250" s="10"/>
      <c r="S250" s="13"/>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4"/>
      <c r="HG250" s="14"/>
      <c r="HH250" s="14"/>
      <c r="HI250" s="14"/>
      <c r="HJ250" s="14"/>
      <c r="HK250" s="14"/>
      <c r="HL250" s="14"/>
      <c r="HM250" s="14"/>
      <c r="HN250" s="14"/>
      <c r="HO250" s="14"/>
      <c r="HP250" s="14"/>
      <c r="HQ250" s="14"/>
      <c r="HR250" s="14"/>
      <c r="HS250" s="14"/>
      <c r="HT250" s="14"/>
      <c r="HU250" s="14"/>
      <c r="HV250" s="14"/>
      <c r="HW250" s="14"/>
      <c r="HX250" s="14"/>
      <c r="HY250" s="14"/>
      <c r="HZ250" s="14"/>
      <c r="IA250" s="14"/>
      <c r="IB250" s="14"/>
      <c r="IC250" s="14"/>
      <c r="ID250" s="14"/>
      <c r="IE250" s="14"/>
      <c r="IF250" s="14"/>
      <c r="IG250" s="14"/>
      <c r="IH250" s="14"/>
      <c r="II250" s="14"/>
      <c r="IJ250" s="14"/>
      <c r="IK250" s="14"/>
      <c r="IL250" s="14"/>
      <c r="IM250" s="14"/>
      <c r="IN250" s="14"/>
      <c r="IO250" s="14"/>
      <c r="IP250" s="14"/>
      <c r="IQ250" s="14"/>
      <c r="IR250" s="14"/>
      <c r="IS250" s="14"/>
      <c r="IT250" s="14"/>
      <c r="IU250" s="14"/>
      <c r="IV250" s="14"/>
      <c r="IW250" s="14"/>
      <c r="IX250" s="14"/>
      <c r="IY250" s="14"/>
      <c r="IZ250" s="14"/>
      <c r="JA250" s="14"/>
    </row>
    <row r="251" spans="1:261" s="15" customFormat="1" ht="22.5" customHeight="1" outlineLevel="1" x14ac:dyDescent="0.4">
      <c r="A251" s="125"/>
      <c r="B251" s="126"/>
      <c r="C251" s="127"/>
      <c r="D251" s="112"/>
      <c r="E251" s="112"/>
      <c r="F251" s="112"/>
      <c r="G251" s="112"/>
      <c r="H251" s="92" t="s">
        <v>8</v>
      </c>
      <c r="I251" s="1">
        <v>1127.55</v>
      </c>
      <c r="J251" s="1"/>
      <c r="K251" s="1"/>
      <c r="L251" s="1"/>
      <c r="M251" s="1"/>
      <c r="N251" s="1">
        <v>0</v>
      </c>
      <c r="O251" s="1">
        <v>0</v>
      </c>
      <c r="P251" s="126"/>
      <c r="Q251" s="139"/>
      <c r="R251" s="10"/>
      <c r="S251" s="13"/>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4"/>
      <c r="HG251" s="14"/>
      <c r="HH251" s="14"/>
      <c r="HI251" s="14"/>
      <c r="HJ251" s="14"/>
      <c r="HK251" s="14"/>
      <c r="HL251" s="14"/>
      <c r="HM251" s="14"/>
      <c r="HN251" s="14"/>
      <c r="HO251" s="14"/>
      <c r="HP251" s="14"/>
      <c r="HQ251" s="14"/>
      <c r="HR251" s="14"/>
      <c r="HS251" s="14"/>
      <c r="HT251" s="14"/>
      <c r="HU251" s="14"/>
      <c r="HV251" s="14"/>
      <c r="HW251" s="14"/>
      <c r="HX251" s="14"/>
      <c r="HY251" s="14"/>
      <c r="HZ251" s="14"/>
      <c r="IA251" s="14"/>
      <c r="IB251" s="14"/>
      <c r="IC251" s="14"/>
      <c r="ID251" s="14"/>
      <c r="IE251" s="14"/>
      <c r="IF251" s="14"/>
      <c r="IG251" s="14"/>
      <c r="IH251" s="14"/>
      <c r="II251" s="14"/>
      <c r="IJ251" s="14"/>
      <c r="IK251" s="14"/>
      <c r="IL251" s="14"/>
      <c r="IM251" s="14"/>
      <c r="IN251" s="14"/>
      <c r="IO251" s="14"/>
      <c r="IP251" s="14"/>
      <c r="IQ251" s="14"/>
      <c r="IR251" s="14"/>
      <c r="IS251" s="14"/>
      <c r="IT251" s="14"/>
      <c r="IU251" s="14"/>
      <c r="IV251" s="14"/>
      <c r="IW251" s="14"/>
      <c r="IX251" s="14"/>
      <c r="IY251" s="14"/>
      <c r="IZ251" s="14"/>
      <c r="JA251" s="14"/>
    </row>
    <row r="252" spans="1:261" s="15" customFormat="1" ht="171" customHeight="1" outlineLevel="1" x14ac:dyDescent="0.4">
      <c r="A252" s="125"/>
      <c r="B252" s="126"/>
      <c r="C252" s="127"/>
      <c r="D252" s="112"/>
      <c r="E252" s="112"/>
      <c r="F252" s="112"/>
      <c r="G252" s="112"/>
      <c r="H252" s="92" t="s">
        <v>9</v>
      </c>
      <c r="I252" s="1">
        <v>59.344000000000051</v>
      </c>
      <c r="J252" s="1"/>
      <c r="K252" s="1"/>
      <c r="L252" s="1"/>
      <c r="M252" s="1"/>
      <c r="N252" s="1">
        <v>0</v>
      </c>
      <c r="O252" s="1">
        <v>0</v>
      </c>
      <c r="P252" s="126"/>
      <c r="Q252" s="139"/>
      <c r="R252" s="10"/>
      <c r="S252" s="13"/>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c r="FD252" s="14"/>
      <c r="FE252" s="14"/>
      <c r="FF252" s="14"/>
      <c r="FG252" s="14"/>
      <c r="FH252" s="14"/>
      <c r="FI252" s="14"/>
      <c r="FJ252" s="14"/>
      <c r="FK252" s="14"/>
      <c r="FL252" s="14"/>
      <c r="FM252" s="14"/>
      <c r="FN252" s="14"/>
      <c r="FO252" s="14"/>
      <c r="FP252" s="14"/>
      <c r="FQ252" s="14"/>
      <c r="FR252" s="14"/>
      <c r="FS252" s="14"/>
      <c r="FT252" s="14"/>
      <c r="FU252" s="14"/>
      <c r="FV252" s="14"/>
      <c r="FW252" s="14"/>
      <c r="FX252" s="14"/>
      <c r="FY252" s="14"/>
      <c r="FZ252" s="14"/>
      <c r="GA252" s="14"/>
      <c r="GB252" s="14"/>
      <c r="GC252" s="14"/>
      <c r="GD252" s="14"/>
      <c r="GE252" s="14"/>
      <c r="GF252" s="14"/>
      <c r="GG252" s="14"/>
      <c r="GH252" s="14"/>
      <c r="GI252" s="14"/>
      <c r="GJ252" s="14"/>
      <c r="GK252" s="14"/>
      <c r="GL252" s="14"/>
      <c r="GM252" s="14"/>
      <c r="GN252" s="14"/>
      <c r="GO252" s="14"/>
      <c r="GP252" s="14"/>
      <c r="GQ252" s="14"/>
      <c r="GR252" s="14"/>
      <c r="GS252" s="14"/>
      <c r="GT252" s="14"/>
      <c r="GU252" s="14"/>
      <c r="GV252" s="14"/>
      <c r="GW252" s="14"/>
      <c r="GX252" s="14"/>
      <c r="GY252" s="14"/>
      <c r="GZ252" s="14"/>
      <c r="HA252" s="14"/>
      <c r="HB252" s="14"/>
      <c r="HC252" s="14"/>
      <c r="HD252" s="14"/>
      <c r="HE252" s="14"/>
      <c r="HF252" s="14"/>
      <c r="HG252" s="14"/>
      <c r="HH252" s="14"/>
      <c r="HI252" s="14"/>
      <c r="HJ252" s="14"/>
      <c r="HK252" s="14"/>
      <c r="HL252" s="14"/>
      <c r="HM252" s="14"/>
      <c r="HN252" s="14"/>
      <c r="HO252" s="14"/>
      <c r="HP252" s="14"/>
      <c r="HQ252" s="14"/>
      <c r="HR252" s="14"/>
      <c r="HS252" s="14"/>
      <c r="HT252" s="14"/>
      <c r="HU252" s="14"/>
      <c r="HV252" s="14"/>
      <c r="HW252" s="14"/>
      <c r="HX252" s="14"/>
      <c r="HY252" s="14"/>
      <c r="HZ252" s="14"/>
      <c r="IA252" s="14"/>
      <c r="IB252" s="14"/>
      <c r="IC252" s="14"/>
      <c r="ID252" s="14"/>
      <c r="IE252" s="14"/>
      <c r="IF252" s="14"/>
      <c r="IG252" s="14"/>
      <c r="IH252" s="14"/>
      <c r="II252" s="14"/>
      <c r="IJ252" s="14"/>
      <c r="IK252" s="14"/>
      <c r="IL252" s="14"/>
      <c r="IM252" s="14"/>
      <c r="IN252" s="14"/>
      <c r="IO252" s="14"/>
      <c r="IP252" s="14"/>
      <c r="IQ252" s="14"/>
      <c r="IR252" s="14"/>
      <c r="IS252" s="14"/>
      <c r="IT252" s="14"/>
      <c r="IU252" s="14"/>
      <c r="IV252" s="14"/>
      <c r="IW252" s="14"/>
      <c r="IX252" s="14"/>
      <c r="IY252" s="14"/>
      <c r="IZ252" s="14"/>
      <c r="JA252" s="14"/>
    </row>
    <row r="253" spans="1:261" s="15" customFormat="1" ht="201.75" hidden="1" customHeight="1" outlineLevel="1" x14ac:dyDescent="0.4">
      <c r="A253" s="95" t="s">
        <v>238</v>
      </c>
      <c r="B253" s="84" t="s">
        <v>351</v>
      </c>
      <c r="C253" s="84" t="s">
        <v>327</v>
      </c>
      <c r="D253" s="83">
        <v>43831</v>
      </c>
      <c r="E253" s="83">
        <v>44561</v>
      </c>
      <c r="F253" s="83">
        <v>43831</v>
      </c>
      <c r="G253" s="83">
        <v>44561</v>
      </c>
      <c r="H253" s="23" t="s">
        <v>10</v>
      </c>
      <c r="I253" s="24" t="s">
        <v>11</v>
      </c>
      <c r="J253" s="24"/>
      <c r="K253" s="24"/>
      <c r="L253" s="24"/>
      <c r="M253" s="24"/>
      <c r="N253" s="24"/>
      <c r="O253" s="24"/>
      <c r="P253" s="84" t="s">
        <v>353</v>
      </c>
      <c r="Q253" s="84"/>
      <c r="R253" s="10"/>
      <c r="S253" s="13"/>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c r="FD253" s="14"/>
      <c r="FE253" s="14"/>
      <c r="FF253" s="14"/>
      <c r="FG253" s="14"/>
      <c r="FH253" s="14"/>
      <c r="FI253" s="14"/>
      <c r="FJ253" s="14"/>
      <c r="FK253" s="14"/>
      <c r="FL253" s="14"/>
      <c r="FM253" s="14"/>
      <c r="FN253" s="14"/>
      <c r="FO253" s="14"/>
      <c r="FP253" s="14"/>
      <c r="FQ253" s="14"/>
      <c r="FR253" s="14"/>
      <c r="FS253" s="14"/>
      <c r="FT253" s="14"/>
      <c r="FU253" s="14"/>
      <c r="FV253" s="14"/>
      <c r="FW253" s="14"/>
      <c r="FX253" s="14"/>
      <c r="FY253" s="14"/>
      <c r="FZ253" s="14"/>
      <c r="GA253" s="14"/>
      <c r="GB253" s="14"/>
      <c r="GC253" s="14"/>
      <c r="GD253" s="14"/>
      <c r="GE253" s="14"/>
      <c r="GF253" s="14"/>
      <c r="GG253" s="14"/>
      <c r="GH253" s="14"/>
      <c r="GI253" s="14"/>
      <c r="GJ253" s="14"/>
      <c r="GK253" s="14"/>
      <c r="GL253" s="14"/>
      <c r="GM253" s="14"/>
      <c r="GN253" s="14"/>
      <c r="GO253" s="14"/>
      <c r="GP253" s="14"/>
      <c r="GQ253" s="14"/>
      <c r="GR253" s="14"/>
      <c r="GS253" s="14"/>
      <c r="GT253" s="14"/>
      <c r="GU253" s="14"/>
      <c r="GV253" s="14"/>
      <c r="GW253" s="14"/>
      <c r="GX253" s="14"/>
      <c r="GY253" s="14"/>
      <c r="GZ253" s="14"/>
      <c r="HA253" s="14"/>
      <c r="HB253" s="14"/>
      <c r="HC253" s="14"/>
      <c r="HD253" s="14"/>
      <c r="HE253" s="14"/>
      <c r="HF253" s="14"/>
      <c r="HG253" s="14"/>
      <c r="HH253" s="14"/>
      <c r="HI253" s="14"/>
      <c r="HJ253" s="14"/>
      <c r="HK253" s="14"/>
      <c r="HL253" s="14"/>
      <c r="HM253" s="14"/>
      <c r="HN253" s="14"/>
      <c r="HO253" s="14"/>
      <c r="HP253" s="14"/>
      <c r="HQ253" s="14"/>
      <c r="HR253" s="14"/>
      <c r="HS253" s="14"/>
      <c r="HT253" s="14"/>
      <c r="HU253" s="14"/>
      <c r="HV253" s="14"/>
      <c r="HW253" s="14"/>
      <c r="HX253" s="14"/>
      <c r="HY253" s="14"/>
      <c r="HZ253" s="14"/>
      <c r="IA253" s="14"/>
      <c r="IB253" s="14"/>
      <c r="IC253" s="14"/>
      <c r="ID253" s="14"/>
      <c r="IE253" s="14"/>
      <c r="IF253" s="14"/>
      <c r="IG253" s="14"/>
      <c r="IH253" s="14"/>
      <c r="II253" s="14"/>
      <c r="IJ253" s="14"/>
      <c r="IK253" s="14"/>
      <c r="IL253" s="14"/>
      <c r="IM253" s="14"/>
      <c r="IN253" s="14"/>
      <c r="IO253" s="14"/>
      <c r="IP253" s="14"/>
      <c r="IQ253" s="14"/>
      <c r="IR253" s="14"/>
      <c r="IS253" s="14"/>
      <c r="IT253" s="14"/>
      <c r="IU253" s="14"/>
      <c r="IV253" s="14"/>
      <c r="IW253" s="14"/>
      <c r="IX253" s="14"/>
      <c r="IY253" s="14"/>
      <c r="IZ253" s="14"/>
      <c r="JA253" s="14"/>
    </row>
    <row r="254" spans="1:261" s="15" customFormat="1" ht="124.95" hidden="1" customHeight="1" outlineLevel="1" x14ac:dyDescent="0.4">
      <c r="A254" s="113" t="s">
        <v>469</v>
      </c>
      <c r="B254" s="145" t="s">
        <v>233</v>
      </c>
      <c r="C254" s="70" t="s">
        <v>236</v>
      </c>
      <c r="D254" s="65">
        <v>44245</v>
      </c>
      <c r="E254" s="65">
        <v>44561</v>
      </c>
      <c r="F254" s="65">
        <v>44245</v>
      </c>
      <c r="G254" s="65">
        <v>44561</v>
      </c>
      <c r="H254" s="92" t="s">
        <v>10</v>
      </c>
      <c r="I254" s="1" t="s">
        <v>11</v>
      </c>
      <c r="J254" s="1"/>
      <c r="K254" s="1"/>
      <c r="L254" s="1"/>
      <c r="M254" s="1"/>
      <c r="N254" s="93"/>
      <c r="O254" s="93"/>
      <c r="P254" s="145" t="s">
        <v>237</v>
      </c>
      <c r="Q254" s="140"/>
      <c r="R254" s="13">
        <v>1</v>
      </c>
      <c r="S254" s="13"/>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c r="GG254" s="14"/>
      <c r="GH254" s="14"/>
      <c r="GI254" s="14"/>
      <c r="GJ254" s="14"/>
      <c r="GK254" s="14"/>
      <c r="GL254" s="14"/>
      <c r="GM254" s="14"/>
      <c r="GN254" s="14"/>
      <c r="GO254" s="14"/>
      <c r="GP254" s="14"/>
      <c r="GQ254" s="14"/>
      <c r="GR254" s="14"/>
      <c r="GS254" s="14"/>
      <c r="GT254" s="14"/>
      <c r="GU254" s="14"/>
      <c r="GV254" s="14"/>
      <c r="GW254" s="14"/>
      <c r="GX254" s="14"/>
      <c r="GY254" s="14"/>
      <c r="GZ254" s="14"/>
      <c r="HA254" s="14"/>
      <c r="HB254" s="14"/>
      <c r="HC254" s="14"/>
      <c r="HD254" s="14"/>
      <c r="HE254" s="14"/>
      <c r="HF254" s="14"/>
      <c r="HG254" s="14"/>
      <c r="HH254" s="14"/>
      <c r="HI254" s="14"/>
      <c r="HJ254" s="14"/>
      <c r="HK254" s="14"/>
      <c r="HL254" s="14"/>
      <c r="HM254" s="14"/>
      <c r="HN254" s="14"/>
      <c r="HO254" s="14"/>
      <c r="HP254" s="14"/>
      <c r="HQ254" s="14"/>
      <c r="HR254" s="14"/>
      <c r="HS254" s="14"/>
      <c r="HT254" s="14"/>
      <c r="HU254" s="14"/>
      <c r="HV254" s="14"/>
      <c r="HW254" s="14"/>
      <c r="HX254" s="14"/>
      <c r="HY254" s="14"/>
      <c r="HZ254" s="14"/>
      <c r="IA254" s="14"/>
      <c r="IB254" s="14"/>
      <c r="IC254" s="14"/>
      <c r="ID254" s="14"/>
      <c r="IE254" s="14"/>
      <c r="IF254" s="14"/>
      <c r="IG254" s="14"/>
      <c r="IH254" s="14"/>
      <c r="II254" s="14"/>
      <c r="IJ254" s="14"/>
      <c r="IK254" s="14"/>
      <c r="IL254" s="14"/>
      <c r="IM254" s="14"/>
      <c r="IN254" s="14"/>
      <c r="IO254" s="14"/>
      <c r="IP254" s="14"/>
      <c r="IQ254" s="14"/>
      <c r="IR254" s="14"/>
      <c r="IS254" s="14"/>
      <c r="IT254" s="14"/>
      <c r="IU254" s="14"/>
      <c r="IV254" s="14"/>
      <c r="IW254" s="14"/>
      <c r="IX254" s="14"/>
      <c r="IY254" s="14"/>
      <c r="IZ254" s="14"/>
      <c r="JA254" s="14"/>
    </row>
    <row r="255" spans="1:261" s="15" customFormat="1" ht="37.950000000000003" hidden="1" customHeight="1" outlineLevel="1" x14ac:dyDescent="0.4">
      <c r="A255" s="149"/>
      <c r="B255" s="146"/>
      <c r="C255" s="86"/>
      <c r="D255" s="65">
        <v>43944</v>
      </c>
      <c r="E255" s="65">
        <v>44075</v>
      </c>
      <c r="F255" s="65">
        <v>43944</v>
      </c>
      <c r="G255" s="65">
        <v>44075</v>
      </c>
      <c r="H255" s="92" t="s">
        <v>8</v>
      </c>
      <c r="I255" s="1"/>
      <c r="J255" s="1"/>
      <c r="K255" s="1"/>
      <c r="L255" s="1"/>
      <c r="M255" s="1"/>
      <c r="N255" s="94"/>
      <c r="O255" s="94"/>
      <c r="P255" s="146"/>
      <c r="Q255" s="140"/>
      <c r="R255" s="13">
        <v>1</v>
      </c>
      <c r="S255" s="13"/>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c r="GG255" s="14"/>
      <c r="GH255" s="14"/>
      <c r="GI255" s="14"/>
      <c r="GJ255" s="14"/>
      <c r="GK255" s="14"/>
      <c r="GL255" s="14"/>
      <c r="GM255" s="14"/>
      <c r="GN255" s="14"/>
      <c r="GO255" s="14"/>
      <c r="GP255" s="14"/>
      <c r="GQ255" s="14"/>
      <c r="GR255" s="14"/>
      <c r="GS255" s="14"/>
      <c r="GT255" s="14"/>
      <c r="GU255" s="14"/>
      <c r="GV255" s="14"/>
      <c r="GW255" s="14"/>
      <c r="GX255" s="14"/>
      <c r="GY255" s="14"/>
      <c r="GZ255" s="14"/>
      <c r="HA255" s="14"/>
      <c r="HB255" s="14"/>
      <c r="HC255" s="14"/>
      <c r="HD255" s="14"/>
      <c r="HE255" s="14"/>
      <c r="HF255" s="14"/>
      <c r="HG255" s="14"/>
      <c r="HH255" s="14"/>
      <c r="HI255" s="14"/>
      <c r="HJ255" s="14"/>
      <c r="HK255" s="14"/>
      <c r="HL255" s="14"/>
      <c r="HM255" s="14"/>
      <c r="HN255" s="14"/>
      <c r="HO255" s="14"/>
      <c r="HP255" s="14"/>
      <c r="HQ255" s="14"/>
      <c r="HR255" s="14"/>
      <c r="HS255" s="14"/>
      <c r="HT255" s="14"/>
      <c r="HU255" s="14"/>
      <c r="HV255" s="14"/>
      <c r="HW255" s="14"/>
      <c r="HX255" s="14"/>
      <c r="HY255" s="14"/>
      <c r="HZ255" s="14"/>
      <c r="IA255" s="14"/>
      <c r="IB255" s="14"/>
      <c r="IC255" s="14"/>
      <c r="ID255" s="14"/>
      <c r="IE255" s="14"/>
      <c r="IF255" s="14"/>
      <c r="IG255" s="14"/>
      <c r="IH255" s="14"/>
      <c r="II255" s="14"/>
      <c r="IJ255" s="14"/>
      <c r="IK255" s="14"/>
      <c r="IL255" s="14"/>
      <c r="IM255" s="14"/>
      <c r="IN255" s="14"/>
      <c r="IO255" s="14"/>
      <c r="IP255" s="14"/>
      <c r="IQ255" s="14"/>
      <c r="IR255" s="14"/>
      <c r="IS255" s="14"/>
      <c r="IT255" s="14"/>
      <c r="IU255" s="14"/>
      <c r="IV255" s="14"/>
      <c r="IW255" s="14"/>
      <c r="IX255" s="14"/>
      <c r="IY255" s="14"/>
      <c r="IZ255" s="14"/>
      <c r="JA255" s="14"/>
    </row>
    <row r="256" spans="1:261" s="15" customFormat="1" ht="127.2" hidden="1" customHeight="1" outlineLevel="1" x14ac:dyDescent="0.4">
      <c r="A256" s="85" t="s">
        <v>470</v>
      </c>
      <c r="B256" s="2" t="s">
        <v>244</v>
      </c>
      <c r="C256" s="70" t="s">
        <v>236</v>
      </c>
      <c r="D256" s="65">
        <v>44245</v>
      </c>
      <c r="E256" s="65">
        <v>44561</v>
      </c>
      <c r="F256" s="65">
        <v>44245</v>
      </c>
      <c r="G256" s="65">
        <v>44561</v>
      </c>
      <c r="H256" s="92" t="s">
        <v>8</v>
      </c>
      <c r="I256" s="1"/>
      <c r="J256" s="1"/>
      <c r="K256" s="1"/>
      <c r="L256" s="1"/>
      <c r="M256" s="1"/>
      <c r="N256" s="93"/>
      <c r="O256" s="93"/>
      <c r="P256" s="77" t="s">
        <v>235</v>
      </c>
      <c r="Q256" s="11"/>
      <c r="R256" s="13"/>
      <c r="S256" s="13"/>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14"/>
      <c r="HC256" s="14"/>
      <c r="HD256" s="14"/>
      <c r="HE256" s="14"/>
      <c r="HF256" s="14"/>
      <c r="HG256" s="14"/>
      <c r="HH256" s="14"/>
      <c r="HI256" s="14"/>
      <c r="HJ256" s="14"/>
      <c r="HK256" s="14"/>
      <c r="HL256" s="14"/>
      <c r="HM256" s="14"/>
      <c r="HN256" s="14"/>
      <c r="HO256" s="14"/>
      <c r="HP256" s="14"/>
      <c r="HQ256" s="14"/>
      <c r="HR256" s="14"/>
      <c r="HS256" s="14"/>
      <c r="HT256" s="14"/>
      <c r="HU256" s="14"/>
      <c r="HV256" s="14"/>
      <c r="HW256" s="14"/>
      <c r="HX256" s="14"/>
      <c r="HY256" s="14"/>
      <c r="HZ256" s="14"/>
      <c r="IA256" s="14"/>
      <c r="IB256" s="14"/>
      <c r="IC256" s="14"/>
      <c r="ID256" s="14"/>
      <c r="IE256" s="14"/>
      <c r="IF256" s="14"/>
      <c r="IG256" s="14"/>
      <c r="IH256" s="14"/>
      <c r="II256" s="14"/>
      <c r="IJ256" s="14"/>
      <c r="IK256" s="14"/>
      <c r="IL256" s="14"/>
      <c r="IM256" s="14"/>
      <c r="IN256" s="14"/>
      <c r="IO256" s="14"/>
      <c r="IP256" s="14"/>
      <c r="IQ256" s="14"/>
      <c r="IR256" s="14"/>
      <c r="IS256" s="14"/>
      <c r="IT256" s="14"/>
      <c r="IU256" s="14"/>
      <c r="IV256" s="14"/>
      <c r="IW256" s="14"/>
      <c r="IX256" s="14"/>
      <c r="IY256" s="14"/>
      <c r="IZ256" s="14"/>
      <c r="JA256" s="14"/>
    </row>
    <row r="257" spans="1:261" s="15" customFormat="1" ht="152.25" customHeight="1" outlineLevel="1" x14ac:dyDescent="0.4">
      <c r="A257" s="85" t="s">
        <v>469</v>
      </c>
      <c r="B257" s="70" t="s">
        <v>351</v>
      </c>
      <c r="C257" s="70" t="s">
        <v>352</v>
      </c>
      <c r="D257" s="65">
        <v>44197</v>
      </c>
      <c r="E257" s="65">
        <v>44227</v>
      </c>
      <c r="F257" s="65">
        <v>44197</v>
      </c>
      <c r="G257" s="65"/>
      <c r="H257" s="92" t="s">
        <v>10</v>
      </c>
      <c r="I257" s="1" t="s">
        <v>11</v>
      </c>
      <c r="J257" s="1" t="s">
        <v>11</v>
      </c>
      <c r="K257" s="1" t="s">
        <v>11</v>
      </c>
      <c r="L257" s="1" t="s">
        <v>11</v>
      </c>
      <c r="M257" s="1" t="s">
        <v>11</v>
      </c>
      <c r="N257" s="1" t="s">
        <v>11</v>
      </c>
      <c r="O257" s="1" t="s">
        <v>11</v>
      </c>
      <c r="P257" s="70" t="s">
        <v>353</v>
      </c>
      <c r="Q257" s="70"/>
      <c r="R257" s="13"/>
      <c r="S257" s="13"/>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4"/>
      <c r="HG257" s="14"/>
      <c r="HH257" s="14"/>
      <c r="HI257" s="14"/>
      <c r="HJ257" s="14"/>
      <c r="HK257" s="14"/>
      <c r="HL257" s="14"/>
      <c r="HM257" s="14"/>
      <c r="HN257" s="14"/>
      <c r="HO257" s="14"/>
      <c r="HP257" s="14"/>
      <c r="HQ257" s="14"/>
      <c r="HR257" s="14"/>
      <c r="HS257" s="14"/>
      <c r="HT257" s="14"/>
      <c r="HU257" s="14"/>
      <c r="HV257" s="14"/>
      <c r="HW257" s="14"/>
      <c r="HX257" s="14"/>
      <c r="HY257" s="14"/>
      <c r="HZ257" s="14"/>
      <c r="IA257" s="14"/>
      <c r="IB257" s="14"/>
      <c r="IC257" s="14"/>
      <c r="ID257" s="14"/>
      <c r="IE257" s="14"/>
      <c r="IF257" s="14"/>
      <c r="IG257" s="14"/>
      <c r="IH257" s="14"/>
      <c r="II257" s="14"/>
      <c r="IJ257" s="14"/>
      <c r="IK257" s="14"/>
      <c r="IL257" s="14"/>
      <c r="IM257" s="14"/>
      <c r="IN257" s="14"/>
      <c r="IO257" s="14"/>
      <c r="IP257" s="14"/>
      <c r="IQ257" s="14"/>
      <c r="IR257" s="14"/>
      <c r="IS257" s="14"/>
      <c r="IT257" s="14"/>
      <c r="IU257" s="14"/>
      <c r="IV257" s="14"/>
      <c r="IW257" s="14"/>
      <c r="IX257" s="14"/>
      <c r="IY257" s="14"/>
      <c r="IZ257" s="14"/>
      <c r="JA257" s="14"/>
    </row>
    <row r="258" spans="1:261" s="15" customFormat="1" ht="115.2" hidden="1" customHeight="1" outlineLevel="1" x14ac:dyDescent="0.4">
      <c r="A258" s="95"/>
      <c r="B258" s="33"/>
      <c r="C258" s="34"/>
      <c r="D258" s="83"/>
      <c r="E258" s="83"/>
      <c r="F258" s="83"/>
      <c r="G258" s="83"/>
      <c r="H258" s="23"/>
      <c r="I258" s="24">
        <f>J258</f>
        <v>0</v>
      </c>
      <c r="J258" s="24"/>
      <c r="K258" s="24"/>
      <c r="L258" s="24"/>
      <c r="M258" s="24"/>
      <c r="N258" s="24"/>
      <c r="O258" s="24"/>
      <c r="P258" s="84"/>
      <c r="Q258" s="35"/>
      <c r="R258" s="13"/>
      <c r="S258" s="13"/>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c r="DQ258" s="14"/>
      <c r="DR258" s="14"/>
      <c r="DS258" s="14"/>
      <c r="DT258" s="14"/>
      <c r="DU258" s="14"/>
      <c r="DV258" s="14"/>
      <c r="DW258" s="14"/>
      <c r="DX258" s="14"/>
      <c r="DY258" s="14"/>
      <c r="DZ258" s="14"/>
      <c r="EA258" s="14"/>
      <c r="EB258" s="14"/>
      <c r="EC258" s="14"/>
      <c r="ED258" s="14"/>
      <c r="EE258" s="14"/>
      <c r="EF258" s="14"/>
      <c r="EG258" s="14"/>
      <c r="EH258" s="14"/>
      <c r="EI258" s="14"/>
      <c r="EJ258" s="14"/>
      <c r="EK258" s="14"/>
      <c r="EL258" s="14"/>
      <c r="EM258" s="14"/>
      <c r="EN258" s="14"/>
      <c r="EO258" s="14"/>
      <c r="EP258" s="14"/>
      <c r="EQ258" s="14"/>
      <c r="ER258" s="14"/>
      <c r="ES258" s="14"/>
      <c r="ET258" s="14"/>
      <c r="EU258" s="14"/>
      <c r="EV258" s="14"/>
      <c r="EW258" s="14"/>
      <c r="EX258" s="14"/>
      <c r="EY258" s="14"/>
      <c r="EZ258" s="14"/>
      <c r="FA258" s="14"/>
      <c r="FB258" s="14"/>
      <c r="FC258" s="14"/>
      <c r="FD258" s="14"/>
      <c r="FE258" s="14"/>
      <c r="FF258" s="14"/>
      <c r="FG258" s="14"/>
      <c r="FH258" s="14"/>
      <c r="FI258" s="14"/>
      <c r="FJ258" s="14"/>
      <c r="FK258" s="14"/>
      <c r="FL258" s="14"/>
      <c r="FM258" s="14"/>
      <c r="FN258" s="14"/>
      <c r="FO258" s="14"/>
      <c r="FP258" s="14"/>
      <c r="FQ258" s="14"/>
      <c r="FR258" s="14"/>
      <c r="FS258" s="14"/>
      <c r="FT258" s="14"/>
      <c r="FU258" s="14"/>
      <c r="FV258" s="14"/>
      <c r="FW258" s="14"/>
      <c r="FX258" s="14"/>
      <c r="FY258" s="14"/>
      <c r="FZ258" s="14"/>
      <c r="GA258" s="14"/>
      <c r="GB258" s="14"/>
      <c r="GC258" s="14"/>
      <c r="GD258" s="14"/>
      <c r="GE258" s="14"/>
      <c r="GF258" s="14"/>
      <c r="GG258" s="14"/>
      <c r="GH258" s="14"/>
      <c r="GI258" s="14"/>
      <c r="GJ258" s="14"/>
      <c r="GK258" s="14"/>
      <c r="GL258" s="14"/>
      <c r="GM258" s="14"/>
      <c r="GN258" s="14"/>
      <c r="GO258" s="14"/>
      <c r="GP258" s="14"/>
      <c r="GQ258" s="14"/>
      <c r="GR258" s="14"/>
      <c r="GS258" s="14"/>
      <c r="GT258" s="14"/>
      <c r="GU258" s="14"/>
      <c r="GV258" s="14"/>
      <c r="GW258" s="14"/>
      <c r="GX258" s="14"/>
      <c r="GY258" s="14"/>
      <c r="GZ258" s="14"/>
      <c r="HA258" s="14"/>
      <c r="HB258" s="14"/>
      <c r="HC258" s="14"/>
      <c r="HD258" s="14"/>
      <c r="HE258" s="14"/>
      <c r="HF258" s="14"/>
      <c r="HG258" s="14"/>
      <c r="HH258" s="14"/>
      <c r="HI258" s="14"/>
      <c r="HJ258" s="14"/>
      <c r="HK258" s="14"/>
      <c r="HL258" s="14"/>
      <c r="HM258" s="14"/>
      <c r="HN258" s="14"/>
      <c r="HO258" s="14"/>
      <c r="HP258" s="14"/>
      <c r="HQ258" s="14"/>
      <c r="HR258" s="14"/>
      <c r="HS258" s="14"/>
      <c r="HT258" s="14"/>
      <c r="HU258" s="14"/>
      <c r="HV258" s="14"/>
      <c r="HW258" s="14"/>
      <c r="HX258" s="14"/>
      <c r="HY258" s="14"/>
      <c r="HZ258" s="14"/>
      <c r="IA258" s="14"/>
      <c r="IB258" s="14"/>
      <c r="IC258" s="14"/>
      <c r="ID258" s="14"/>
      <c r="IE258" s="14"/>
      <c r="IF258" s="14"/>
      <c r="IG258" s="14"/>
      <c r="IH258" s="14"/>
      <c r="II258" s="14"/>
      <c r="IJ258" s="14"/>
      <c r="IK258" s="14"/>
      <c r="IL258" s="14"/>
      <c r="IM258" s="14"/>
      <c r="IN258" s="14"/>
      <c r="IO258" s="14"/>
      <c r="IP258" s="14"/>
      <c r="IQ258" s="14"/>
      <c r="IR258" s="14"/>
      <c r="IS258" s="14"/>
      <c r="IT258" s="14"/>
      <c r="IU258" s="14"/>
      <c r="IV258" s="14"/>
      <c r="IW258" s="14"/>
      <c r="IX258" s="14"/>
      <c r="IY258" s="14"/>
      <c r="IZ258" s="14"/>
      <c r="JA258" s="14"/>
    </row>
    <row r="259" spans="1:261" s="8" customFormat="1" ht="27" customHeight="1" outlineLevel="1" x14ac:dyDescent="0.4">
      <c r="A259" s="125" t="s">
        <v>471</v>
      </c>
      <c r="B259" s="126" t="s">
        <v>101</v>
      </c>
      <c r="C259" s="126" t="s">
        <v>368</v>
      </c>
      <c r="D259" s="112">
        <v>44197</v>
      </c>
      <c r="E259" s="112">
        <v>44561</v>
      </c>
      <c r="F259" s="112">
        <v>44197</v>
      </c>
      <c r="G259" s="112"/>
      <c r="H259" s="92" t="s">
        <v>6</v>
      </c>
      <c r="I259" s="1">
        <f>SUM(I260:I263)</f>
        <v>146726.22581999999</v>
      </c>
      <c r="J259" s="1">
        <f t="shared" ref="J259:M259" si="34">SUM(J260:J263)</f>
        <v>0</v>
      </c>
      <c r="K259" s="1">
        <f t="shared" si="34"/>
        <v>9789.7500000000036</v>
      </c>
      <c r="L259" s="1">
        <f t="shared" si="34"/>
        <v>17536.575820000005</v>
      </c>
      <c r="M259" s="1">
        <f t="shared" si="34"/>
        <v>119399.9</v>
      </c>
      <c r="N259" s="1">
        <f>SUM(N260:N263)</f>
        <v>4950</v>
      </c>
      <c r="O259" s="1">
        <f>N259/I259*100</f>
        <v>3.3736300189936967</v>
      </c>
      <c r="P259" s="122"/>
      <c r="Q259" s="112"/>
      <c r="R259" s="10">
        <v>1</v>
      </c>
      <c r="S259" s="10"/>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c r="IW259" s="7"/>
      <c r="IX259" s="7"/>
      <c r="IY259" s="7"/>
      <c r="IZ259" s="7"/>
      <c r="JA259" s="7"/>
    </row>
    <row r="260" spans="1:261" s="8" customFormat="1" ht="28.5" customHeight="1" outlineLevel="1" x14ac:dyDescent="0.4">
      <c r="A260" s="125"/>
      <c r="B260" s="126"/>
      <c r="C260" s="127"/>
      <c r="D260" s="112"/>
      <c r="E260" s="112"/>
      <c r="F260" s="112"/>
      <c r="G260" s="112"/>
      <c r="H260" s="92" t="s">
        <v>7</v>
      </c>
      <c r="I260" s="1">
        <f>SUM(J260:M260)</f>
        <v>0</v>
      </c>
      <c r="J260" s="1"/>
      <c r="K260" s="1">
        <f t="shared" ref="K260:N263" si="35">K266</f>
        <v>0</v>
      </c>
      <c r="L260" s="1">
        <f t="shared" si="35"/>
        <v>0</v>
      </c>
      <c r="M260" s="1">
        <f t="shared" si="35"/>
        <v>0</v>
      </c>
      <c r="N260" s="1">
        <v>0</v>
      </c>
      <c r="O260" s="1">
        <v>0</v>
      </c>
      <c r="P260" s="123"/>
      <c r="Q260" s="112"/>
      <c r="R260" s="10">
        <v>1</v>
      </c>
      <c r="S260" s="10"/>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c r="IM260" s="7"/>
      <c r="IN260" s="7"/>
      <c r="IO260" s="7"/>
      <c r="IP260" s="7"/>
      <c r="IQ260" s="7"/>
      <c r="IR260" s="7"/>
      <c r="IS260" s="7"/>
      <c r="IT260" s="7"/>
      <c r="IU260" s="7"/>
      <c r="IV260" s="7"/>
      <c r="IW260" s="7"/>
      <c r="IX260" s="7"/>
      <c r="IY260" s="7"/>
      <c r="IZ260" s="7"/>
      <c r="JA260" s="7"/>
    </row>
    <row r="261" spans="1:261" s="8" customFormat="1" ht="31.5" customHeight="1" outlineLevel="1" x14ac:dyDescent="0.4">
      <c r="A261" s="125"/>
      <c r="B261" s="126"/>
      <c r="C261" s="127"/>
      <c r="D261" s="112"/>
      <c r="E261" s="112"/>
      <c r="F261" s="112"/>
      <c r="G261" s="112"/>
      <c r="H261" s="92" t="s">
        <v>8</v>
      </c>
      <c r="I261" s="1">
        <f>SUM(J261:M261)</f>
        <v>83188.100000000006</v>
      </c>
      <c r="J261" s="1"/>
      <c r="K261" s="1">
        <f t="shared" si="35"/>
        <v>9942.8000000000029</v>
      </c>
      <c r="L261" s="1">
        <f t="shared" si="35"/>
        <v>25184.300000000003</v>
      </c>
      <c r="M261" s="1">
        <f t="shared" si="35"/>
        <v>48061</v>
      </c>
      <c r="N261" s="1">
        <f>N267</f>
        <v>4900.5</v>
      </c>
      <c r="O261" s="1">
        <f t="shared" ref="O261:O263" si="36">N261/I261*100</f>
        <v>5.8908666023145129</v>
      </c>
      <c r="P261" s="123"/>
      <c r="Q261" s="112"/>
      <c r="R261" s="10">
        <v>1</v>
      </c>
      <c r="S261" s="10"/>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c r="IP261" s="7"/>
      <c r="IQ261" s="7"/>
      <c r="IR261" s="7"/>
      <c r="IS261" s="7"/>
      <c r="IT261" s="7"/>
      <c r="IU261" s="7"/>
      <c r="IV261" s="7"/>
      <c r="IW261" s="7"/>
      <c r="IX261" s="7"/>
      <c r="IY261" s="7"/>
      <c r="IZ261" s="7"/>
      <c r="JA261" s="7"/>
    </row>
    <row r="262" spans="1:261" s="8" customFormat="1" ht="31.5" customHeight="1" outlineLevel="1" x14ac:dyDescent="0.4">
      <c r="A262" s="125"/>
      <c r="B262" s="126"/>
      <c r="C262" s="127"/>
      <c r="D262" s="112"/>
      <c r="E262" s="112"/>
      <c r="F262" s="112"/>
      <c r="G262" s="112"/>
      <c r="H262" s="92" t="s">
        <v>9</v>
      </c>
      <c r="I262" s="1">
        <f>SUM(J262:M262)</f>
        <v>1101.4470000000001</v>
      </c>
      <c r="J262" s="1"/>
      <c r="K262" s="1">
        <f t="shared" si="35"/>
        <v>-153.04999999999995</v>
      </c>
      <c r="L262" s="1">
        <f t="shared" si="35"/>
        <v>515.59699999999998</v>
      </c>
      <c r="M262" s="1">
        <f t="shared" si="35"/>
        <v>738.9</v>
      </c>
      <c r="N262" s="1">
        <f>N268</f>
        <v>49.5</v>
      </c>
      <c r="O262" s="1">
        <f t="shared" si="36"/>
        <v>4.4940882312085826</v>
      </c>
      <c r="P262" s="123"/>
      <c r="Q262" s="112"/>
      <c r="R262" s="10">
        <v>1</v>
      </c>
      <c r="S262" s="10"/>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c r="IM262" s="7"/>
      <c r="IN262" s="7"/>
      <c r="IO262" s="7"/>
      <c r="IP262" s="7"/>
      <c r="IQ262" s="7"/>
      <c r="IR262" s="7"/>
      <c r="IS262" s="7"/>
      <c r="IT262" s="7"/>
      <c r="IU262" s="7"/>
      <c r="IV262" s="7"/>
      <c r="IW262" s="7"/>
      <c r="IX262" s="7"/>
      <c r="IY262" s="7"/>
      <c r="IZ262" s="7"/>
      <c r="JA262" s="7"/>
    </row>
    <row r="263" spans="1:261" s="8" customFormat="1" ht="42" customHeight="1" outlineLevel="1" x14ac:dyDescent="0.4">
      <c r="A263" s="128"/>
      <c r="B263" s="127"/>
      <c r="C263" s="127"/>
      <c r="D263" s="128"/>
      <c r="E263" s="128"/>
      <c r="F263" s="128"/>
      <c r="G263" s="128"/>
      <c r="H263" s="92" t="s">
        <v>138</v>
      </c>
      <c r="I263" s="1">
        <f>SUM(J263:M263)</f>
        <v>62436.678820000001</v>
      </c>
      <c r="J263" s="1"/>
      <c r="K263" s="1">
        <f t="shared" si="35"/>
        <v>0</v>
      </c>
      <c r="L263" s="1">
        <f t="shared" si="35"/>
        <v>-8163.321179999999</v>
      </c>
      <c r="M263" s="1">
        <f t="shared" si="35"/>
        <v>70600</v>
      </c>
      <c r="N263" s="1">
        <f t="shared" si="35"/>
        <v>0</v>
      </c>
      <c r="O263" s="1">
        <f t="shared" si="36"/>
        <v>0</v>
      </c>
      <c r="P263" s="124"/>
      <c r="Q263" s="112"/>
      <c r="R263" s="10">
        <v>1</v>
      </c>
      <c r="S263" s="10"/>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c r="IW263" s="7"/>
      <c r="IX263" s="7"/>
      <c r="IY263" s="7"/>
      <c r="IZ263" s="7"/>
      <c r="JA263" s="7"/>
    </row>
    <row r="264" spans="1:261" s="8" customFormat="1" ht="192.6" customHeight="1" outlineLevel="1" x14ac:dyDescent="0.4">
      <c r="A264" s="85" t="s">
        <v>472</v>
      </c>
      <c r="B264" s="70" t="s">
        <v>102</v>
      </c>
      <c r="C264" s="70" t="s">
        <v>369</v>
      </c>
      <c r="D264" s="65">
        <v>44197</v>
      </c>
      <c r="E264" s="65">
        <v>44561</v>
      </c>
      <c r="F264" s="65">
        <v>44197</v>
      </c>
      <c r="G264" s="65"/>
      <c r="H264" s="92" t="s">
        <v>10</v>
      </c>
      <c r="I264" s="1" t="s">
        <v>11</v>
      </c>
      <c r="J264" s="1" t="s">
        <v>11</v>
      </c>
      <c r="K264" s="1" t="s">
        <v>11</v>
      </c>
      <c r="L264" s="1" t="s">
        <v>11</v>
      </c>
      <c r="M264" s="1" t="s">
        <v>11</v>
      </c>
      <c r="N264" s="1" t="s">
        <v>11</v>
      </c>
      <c r="O264" s="1" t="s">
        <v>11</v>
      </c>
      <c r="P264" s="87" t="s">
        <v>528</v>
      </c>
      <c r="Q264" s="87"/>
      <c r="R264" s="10"/>
      <c r="S264" s="10"/>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c r="IT264" s="7"/>
      <c r="IU264" s="7"/>
      <c r="IV264" s="7"/>
      <c r="IW264" s="7"/>
      <c r="IX264" s="7"/>
      <c r="IY264" s="7"/>
      <c r="IZ264" s="7"/>
      <c r="JA264" s="7"/>
    </row>
    <row r="265" spans="1:261" s="8" customFormat="1" ht="32.700000000000003" customHeight="1" outlineLevel="1" x14ac:dyDescent="0.4">
      <c r="A265" s="113" t="s">
        <v>473</v>
      </c>
      <c r="B265" s="126" t="s">
        <v>26</v>
      </c>
      <c r="C265" s="126" t="s">
        <v>370</v>
      </c>
      <c r="D265" s="112">
        <v>44197</v>
      </c>
      <c r="E265" s="112">
        <v>44561</v>
      </c>
      <c r="F265" s="112">
        <v>44197</v>
      </c>
      <c r="G265" s="112"/>
      <c r="H265" s="92" t="s">
        <v>6</v>
      </c>
      <c r="I265" s="1">
        <f>I266+I267+I268+I269</f>
        <v>146726.22581999999</v>
      </c>
      <c r="J265" s="1">
        <f t="shared" ref="J265:N265" si="37">J266+J267+J268+J269</f>
        <v>0</v>
      </c>
      <c r="K265" s="1">
        <f t="shared" si="37"/>
        <v>9789.7500000000036</v>
      </c>
      <c r="L265" s="1">
        <f t="shared" si="37"/>
        <v>17536.575820000005</v>
      </c>
      <c r="M265" s="1">
        <f t="shared" si="37"/>
        <v>119399.9</v>
      </c>
      <c r="N265" s="1">
        <f t="shared" si="37"/>
        <v>4950</v>
      </c>
      <c r="O265" s="1">
        <f>N265/I265*100</f>
        <v>3.3736300189936967</v>
      </c>
      <c r="P265" s="203" t="s">
        <v>595</v>
      </c>
      <c r="Q265" s="134"/>
      <c r="R265" s="10">
        <v>1</v>
      </c>
      <c r="S265" s="10"/>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c r="ID265" s="7"/>
      <c r="IE265" s="7"/>
      <c r="IF265" s="7"/>
      <c r="IG265" s="7"/>
      <c r="IH265" s="7"/>
      <c r="II265" s="7"/>
      <c r="IJ265" s="7"/>
      <c r="IK265" s="7"/>
      <c r="IL265" s="7"/>
      <c r="IM265" s="7"/>
      <c r="IN265" s="7"/>
      <c r="IO265" s="7"/>
      <c r="IP265" s="7"/>
      <c r="IQ265" s="7"/>
      <c r="IR265" s="7"/>
      <c r="IS265" s="7"/>
      <c r="IT265" s="7"/>
      <c r="IU265" s="7"/>
      <c r="IV265" s="7"/>
      <c r="IW265" s="7"/>
      <c r="IX265" s="7"/>
      <c r="IY265" s="7"/>
      <c r="IZ265" s="7"/>
      <c r="JA265" s="7"/>
    </row>
    <row r="266" spans="1:261" s="8" customFormat="1" ht="43.2" customHeight="1" outlineLevel="1" x14ac:dyDescent="0.4">
      <c r="A266" s="114"/>
      <c r="B266" s="126"/>
      <c r="C266" s="127"/>
      <c r="D266" s="112"/>
      <c r="E266" s="112"/>
      <c r="F266" s="112"/>
      <c r="G266" s="112"/>
      <c r="H266" s="92" t="s">
        <v>7</v>
      </c>
      <c r="I266" s="103">
        <f>SUM(J266:M266)</f>
        <v>0</v>
      </c>
      <c r="J266" s="1"/>
      <c r="K266" s="103">
        <f>SUM(K271,K281,K291,K301,K311,K321,K331,K341,K351,K361,K371,K381,K391,K401,K411)</f>
        <v>0</v>
      </c>
      <c r="L266" s="103">
        <f>SUM(L271,L281,L291,L301,L311,L321,L331,L341,L351,L361,L371,L381,L391,L401)</f>
        <v>0</v>
      </c>
      <c r="M266" s="103">
        <f>SUM(M271,M281,M291,M301,M311,M321,M331,M341)</f>
        <v>0</v>
      </c>
      <c r="N266" s="103">
        <v>0</v>
      </c>
      <c r="O266" s="1">
        <v>0</v>
      </c>
      <c r="P266" s="203"/>
      <c r="Q266" s="134"/>
      <c r="R266" s="10">
        <v>1</v>
      </c>
      <c r="S266" s="10"/>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c r="ID266" s="7"/>
      <c r="IE266" s="7"/>
      <c r="IF266" s="7"/>
      <c r="IG266" s="7"/>
      <c r="IH266" s="7"/>
      <c r="II266" s="7"/>
      <c r="IJ266" s="7"/>
      <c r="IK266" s="7"/>
      <c r="IL266" s="7"/>
      <c r="IM266" s="7"/>
      <c r="IN266" s="7"/>
      <c r="IO266" s="7"/>
      <c r="IP266" s="7"/>
      <c r="IQ266" s="7"/>
      <c r="IR266" s="7"/>
      <c r="IS266" s="7"/>
      <c r="IT266" s="7"/>
      <c r="IU266" s="7"/>
      <c r="IV266" s="7"/>
      <c r="IW266" s="7"/>
      <c r="IX266" s="7"/>
      <c r="IY266" s="7"/>
      <c r="IZ266" s="7"/>
      <c r="JA266" s="7"/>
    </row>
    <row r="267" spans="1:261" s="8" customFormat="1" ht="32.700000000000003" customHeight="1" outlineLevel="1" x14ac:dyDescent="0.4">
      <c r="A267" s="114"/>
      <c r="B267" s="126"/>
      <c r="C267" s="127"/>
      <c r="D267" s="112"/>
      <c r="E267" s="112"/>
      <c r="F267" s="112"/>
      <c r="G267" s="112"/>
      <c r="H267" s="92" t="s">
        <v>8</v>
      </c>
      <c r="I267" s="103">
        <f>SUM(J267:M267)</f>
        <v>83188.100000000006</v>
      </c>
      <c r="J267" s="1"/>
      <c r="K267" s="103">
        <f>SUM(K272,K282,K292,K302,K312,K322,K332,K342,K352,K362,K372,K382,K392,K402,K412)</f>
        <v>9942.8000000000029</v>
      </c>
      <c r="L267" s="103">
        <f>SUM(L272,L282,L292,L302,L312,L322,L332,L342,L352,L362,L372,L382,L392,L402)</f>
        <v>25184.300000000003</v>
      </c>
      <c r="M267" s="103">
        <f>SUM(M272,M282,M292,M302,M312,M322,M332,M342)</f>
        <v>48061</v>
      </c>
      <c r="N267" s="103">
        <f>N272+N282+N292+N302+N312+N322+N332+N342+N352+N362+N372+N382+N392+N402+N412</f>
        <v>4900.5</v>
      </c>
      <c r="O267" s="1">
        <f t="shared" ref="O267:O303" si="38">N267/I267*100</f>
        <v>5.8908666023145129</v>
      </c>
      <c r="P267" s="203"/>
      <c r="Q267" s="134"/>
      <c r="R267" s="10">
        <v>1</v>
      </c>
      <c r="S267" s="10"/>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c r="IW267" s="7"/>
      <c r="IX267" s="7"/>
      <c r="IY267" s="7"/>
      <c r="IZ267" s="7"/>
      <c r="JA267" s="7"/>
    </row>
    <row r="268" spans="1:261" s="8" customFormat="1" ht="29.7" customHeight="1" outlineLevel="1" x14ac:dyDescent="0.4">
      <c r="A268" s="114"/>
      <c r="B268" s="126"/>
      <c r="C268" s="127"/>
      <c r="D268" s="112"/>
      <c r="E268" s="112"/>
      <c r="F268" s="112"/>
      <c r="G268" s="112"/>
      <c r="H268" s="92" t="s">
        <v>9</v>
      </c>
      <c r="I268" s="103">
        <f>SUM(J268:M268)</f>
        <v>1101.4470000000001</v>
      </c>
      <c r="J268" s="1"/>
      <c r="K268" s="103">
        <f>SUM(K273,K283,K293,K303,K313,K323,K333,K343,K353,K363,K373,K383,K393,K403,K413)</f>
        <v>-153.04999999999995</v>
      </c>
      <c r="L268" s="103">
        <f>SUM(L273,L283,L293,L303,L313,L323,L333,L343,L353,L363,L373,L383,L393,L403)</f>
        <v>515.59699999999998</v>
      </c>
      <c r="M268" s="103">
        <f>SUM(M273,M283,M293,M303,M313,M323,M333,M343)</f>
        <v>738.9</v>
      </c>
      <c r="N268" s="106">
        <f>N383</f>
        <v>49.5</v>
      </c>
      <c r="O268" s="1">
        <f t="shared" si="38"/>
        <v>4.4940882312085826</v>
      </c>
      <c r="P268" s="203"/>
      <c r="Q268" s="134"/>
      <c r="R268" s="10">
        <v>1</v>
      </c>
      <c r="S268" s="10"/>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c r="ID268" s="7"/>
      <c r="IE268" s="7"/>
      <c r="IF268" s="7"/>
      <c r="IG268" s="7"/>
      <c r="IH268" s="7"/>
      <c r="II268" s="7"/>
      <c r="IJ268" s="7"/>
      <c r="IK268" s="7"/>
      <c r="IL268" s="7"/>
      <c r="IM268" s="7"/>
      <c r="IN268" s="7"/>
      <c r="IO268" s="7"/>
      <c r="IP268" s="7"/>
      <c r="IQ268" s="7"/>
      <c r="IR268" s="7"/>
      <c r="IS268" s="7"/>
      <c r="IT268" s="7"/>
      <c r="IU268" s="7"/>
      <c r="IV268" s="7"/>
      <c r="IW268" s="7"/>
      <c r="IX268" s="7"/>
      <c r="IY268" s="7"/>
      <c r="IZ268" s="7"/>
      <c r="JA268" s="7"/>
    </row>
    <row r="269" spans="1:261" s="8" customFormat="1" ht="327" customHeight="1" outlineLevel="1" x14ac:dyDescent="0.4">
      <c r="A269" s="115"/>
      <c r="B269" s="127"/>
      <c r="C269" s="127"/>
      <c r="D269" s="128"/>
      <c r="E269" s="128"/>
      <c r="F269" s="128"/>
      <c r="G269" s="128"/>
      <c r="H269" s="92" t="s">
        <v>138</v>
      </c>
      <c r="I269" s="103">
        <f>SUM(J269:M269)</f>
        <v>62436.678820000001</v>
      </c>
      <c r="J269" s="1"/>
      <c r="K269" s="103">
        <f>SUM(K274,K284,K294,K304,K314,K324,K334,K344,K354,K364,K374,K384,K394,K404,K414)</f>
        <v>0</v>
      </c>
      <c r="L269" s="103">
        <f>SUM(L274,L284,L294,L304,L314,L324,L334,L344,L354,L364,L374,L384,L394,L404)</f>
        <v>-8163.321179999999</v>
      </c>
      <c r="M269" s="103">
        <f>SUM(M274,M284,M294,M304,M314,M324,M334,M344)</f>
        <v>70600</v>
      </c>
      <c r="N269" s="103">
        <v>0</v>
      </c>
      <c r="O269" s="1">
        <f t="shared" si="38"/>
        <v>0</v>
      </c>
      <c r="P269" s="127"/>
      <c r="Q269" s="134"/>
      <c r="R269" s="10">
        <v>1</v>
      </c>
      <c r="S269" s="10"/>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c r="ID269" s="7"/>
      <c r="IE269" s="7"/>
      <c r="IF269" s="7"/>
      <c r="IG269" s="7"/>
      <c r="IH269" s="7"/>
      <c r="II269" s="7"/>
      <c r="IJ269" s="7"/>
      <c r="IK269" s="7"/>
      <c r="IL269" s="7"/>
      <c r="IM269" s="7"/>
      <c r="IN269" s="7"/>
      <c r="IO269" s="7"/>
      <c r="IP269" s="7"/>
      <c r="IQ269" s="7"/>
      <c r="IR269" s="7"/>
      <c r="IS269" s="7"/>
      <c r="IT269" s="7"/>
      <c r="IU269" s="7"/>
      <c r="IV269" s="7"/>
      <c r="IW269" s="7"/>
      <c r="IX269" s="7"/>
      <c r="IY269" s="7"/>
      <c r="IZ269" s="7"/>
      <c r="JA269" s="7"/>
    </row>
    <row r="270" spans="1:261" s="8" customFormat="1" ht="28.5" customHeight="1" outlineLevel="1" x14ac:dyDescent="0.4">
      <c r="A270" s="113" t="s">
        <v>474</v>
      </c>
      <c r="B270" s="126" t="s">
        <v>153</v>
      </c>
      <c r="C270" s="119" t="s">
        <v>371</v>
      </c>
      <c r="D270" s="112">
        <v>44197</v>
      </c>
      <c r="E270" s="112">
        <v>45291</v>
      </c>
      <c r="F270" s="112">
        <v>44197</v>
      </c>
      <c r="G270" s="112"/>
      <c r="H270" s="9" t="s">
        <v>6</v>
      </c>
      <c r="I270" s="103">
        <f>SUM(I271:I274)</f>
        <v>8343.5</v>
      </c>
      <c r="J270" s="103">
        <f t="shared" ref="J270:N270" si="39">SUM(J271:J274)</f>
        <v>0</v>
      </c>
      <c r="K270" s="103">
        <f t="shared" si="39"/>
        <v>-1756.5</v>
      </c>
      <c r="L270" s="103">
        <f t="shared" si="39"/>
        <v>0</v>
      </c>
      <c r="M270" s="103">
        <f t="shared" si="39"/>
        <v>10100</v>
      </c>
      <c r="N270" s="103">
        <f t="shared" si="39"/>
        <v>0</v>
      </c>
      <c r="O270" s="1">
        <f t="shared" si="38"/>
        <v>0</v>
      </c>
      <c r="P270" s="207"/>
      <c r="Q270" s="138"/>
      <c r="R270" s="10"/>
      <c r="S270" s="10"/>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c r="ID270" s="7"/>
      <c r="IE270" s="7"/>
      <c r="IF270" s="7"/>
      <c r="IG270" s="7"/>
      <c r="IH270" s="7"/>
      <c r="II270" s="7"/>
      <c r="IJ270" s="7"/>
      <c r="IK270" s="7"/>
      <c r="IL270" s="7"/>
      <c r="IM270" s="7"/>
      <c r="IN270" s="7"/>
      <c r="IO270" s="7"/>
      <c r="IP270" s="7"/>
      <c r="IQ270" s="7"/>
      <c r="IR270" s="7"/>
      <c r="IS270" s="7"/>
      <c r="IT270" s="7"/>
      <c r="IU270" s="7"/>
      <c r="IV270" s="7"/>
      <c r="IW270" s="7"/>
      <c r="IX270" s="7"/>
      <c r="IY270" s="7"/>
      <c r="IZ270" s="7"/>
      <c r="JA270" s="7"/>
    </row>
    <row r="271" spans="1:261" s="8" customFormat="1" ht="28.5" customHeight="1" outlineLevel="1" x14ac:dyDescent="0.4">
      <c r="A271" s="114"/>
      <c r="B271" s="126"/>
      <c r="C271" s="120"/>
      <c r="D271" s="112"/>
      <c r="E271" s="112"/>
      <c r="F271" s="112"/>
      <c r="G271" s="112"/>
      <c r="H271" s="9" t="s">
        <v>7</v>
      </c>
      <c r="I271" s="103">
        <f>SUM(J271:M271)</f>
        <v>0</v>
      </c>
      <c r="J271" s="103"/>
      <c r="K271" s="103">
        <f>K276</f>
        <v>0</v>
      </c>
      <c r="L271" s="103">
        <f t="shared" ref="L271:M274" si="40">L276</f>
        <v>0</v>
      </c>
      <c r="M271" s="103">
        <f t="shared" si="40"/>
        <v>0</v>
      </c>
      <c r="N271" s="103">
        <v>0</v>
      </c>
      <c r="O271" s="1">
        <v>0</v>
      </c>
      <c r="P271" s="186"/>
      <c r="Q271" s="138"/>
      <c r="R271" s="10"/>
      <c r="S271" s="10"/>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c r="ID271" s="7"/>
      <c r="IE271" s="7"/>
      <c r="IF271" s="7"/>
      <c r="IG271" s="7"/>
      <c r="IH271" s="7"/>
      <c r="II271" s="7"/>
      <c r="IJ271" s="7"/>
      <c r="IK271" s="7"/>
      <c r="IL271" s="7"/>
      <c r="IM271" s="7"/>
      <c r="IN271" s="7"/>
      <c r="IO271" s="7"/>
      <c r="IP271" s="7"/>
      <c r="IQ271" s="7"/>
      <c r="IR271" s="7"/>
      <c r="IS271" s="7"/>
      <c r="IT271" s="7"/>
      <c r="IU271" s="7"/>
      <c r="IV271" s="7"/>
      <c r="IW271" s="7"/>
      <c r="IX271" s="7"/>
      <c r="IY271" s="7"/>
      <c r="IZ271" s="7"/>
      <c r="JA271" s="7"/>
    </row>
    <row r="272" spans="1:261" s="8" customFormat="1" ht="28.5" customHeight="1" outlineLevel="1" x14ac:dyDescent="0.4">
      <c r="A272" s="114"/>
      <c r="B272" s="126"/>
      <c r="C272" s="120"/>
      <c r="D272" s="112"/>
      <c r="E272" s="112"/>
      <c r="F272" s="112"/>
      <c r="G272" s="112"/>
      <c r="H272" s="9" t="s">
        <v>8</v>
      </c>
      <c r="I272" s="103">
        <f>SUM(J272:M272)</f>
        <v>8260.1</v>
      </c>
      <c r="J272" s="103"/>
      <c r="K272" s="103">
        <f>K277</f>
        <v>-1738.9</v>
      </c>
      <c r="L272" s="103">
        <f t="shared" si="40"/>
        <v>0</v>
      </c>
      <c r="M272" s="103">
        <f t="shared" si="40"/>
        <v>9999</v>
      </c>
      <c r="N272" s="103">
        <v>0</v>
      </c>
      <c r="O272" s="1">
        <f t="shared" si="38"/>
        <v>0</v>
      </c>
      <c r="P272" s="186"/>
      <c r="Q272" s="138"/>
      <c r="R272" s="10"/>
      <c r="S272" s="10"/>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c r="ID272" s="7"/>
      <c r="IE272" s="7"/>
      <c r="IF272" s="7"/>
      <c r="IG272" s="7"/>
      <c r="IH272" s="7"/>
      <c r="II272" s="7"/>
      <c r="IJ272" s="7"/>
      <c r="IK272" s="7"/>
      <c r="IL272" s="7"/>
      <c r="IM272" s="7"/>
      <c r="IN272" s="7"/>
      <c r="IO272" s="7"/>
      <c r="IP272" s="7"/>
      <c r="IQ272" s="7"/>
      <c r="IR272" s="7"/>
      <c r="IS272" s="7"/>
      <c r="IT272" s="7"/>
      <c r="IU272" s="7"/>
      <c r="IV272" s="7"/>
      <c r="IW272" s="7"/>
      <c r="IX272" s="7"/>
      <c r="IY272" s="7"/>
      <c r="IZ272" s="7"/>
      <c r="JA272" s="7"/>
    </row>
    <row r="273" spans="1:261" s="8" customFormat="1" ht="28.5" customHeight="1" outlineLevel="1" x14ac:dyDescent="0.4">
      <c r="A273" s="114"/>
      <c r="B273" s="126"/>
      <c r="C273" s="120"/>
      <c r="D273" s="112"/>
      <c r="E273" s="112"/>
      <c r="F273" s="112"/>
      <c r="G273" s="112"/>
      <c r="H273" s="9" t="s">
        <v>9</v>
      </c>
      <c r="I273" s="103">
        <f>SUM(J273:M273)</f>
        <v>83.4</v>
      </c>
      <c r="J273" s="103"/>
      <c r="K273" s="103">
        <f>K278</f>
        <v>-17.600000000000001</v>
      </c>
      <c r="L273" s="103">
        <f t="shared" si="40"/>
        <v>0</v>
      </c>
      <c r="M273" s="103">
        <f t="shared" si="40"/>
        <v>101</v>
      </c>
      <c r="N273" s="103">
        <v>0</v>
      </c>
      <c r="O273" s="1">
        <f t="shared" si="38"/>
        <v>0</v>
      </c>
      <c r="P273" s="186"/>
      <c r="Q273" s="138"/>
      <c r="R273" s="10"/>
      <c r="S273" s="10"/>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c r="ID273" s="7"/>
      <c r="IE273" s="7"/>
      <c r="IF273" s="7"/>
      <c r="IG273" s="7"/>
      <c r="IH273" s="7"/>
      <c r="II273" s="7"/>
      <c r="IJ273" s="7"/>
      <c r="IK273" s="7"/>
      <c r="IL273" s="7"/>
      <c r="IM273" s="7"/>
      <c r="IN273" s="7"/>
      <c r="IO273" s="7"/>
      <c r="IP273" s="7"/>
      <c r="IQ273" s="7"/>
      <c r="IR273" s="7"/>
      <c r="IS273" s="7"/>
      <c r="IT273" s="7"/>
      <c r="IU273" s="7"/>
      <c r="IV273" s="7"/>
      <c r="IW273" s="7"/>
      <c r="IX273" s="7"/>
      <c r="IY273" s="7"/>
      <c r="IZ273" s="7"/>
      <c r="JA273" s="7"/>
    </row>
    <row r="274" spans="1:261" s="8" customFormat="1" ht="43.5" customHeight="1" outlineLevel="1" x14ac:dyDescent="0.4">
      <c r="A274" s="114"/>
      <c r="B274" s="126"/>
      <c r="C274" s="120"/>
      <c r="D274" s="128"/>
      <c r="E274" s="128"/>
      <c r="F274" s="128"/>
      <c r="G274" s="128"/>
      <c r="H274" s="9" t="s">
        <v>107</v>
      </c>
      <c r="I274" s="103">
        <f>SUM(J274:M274)</f>
        <v>0</v>
      </c>
      <c r="J274" s="103"/>
      <c r="K274" s="103">
        <f>K279</f>
        <v>0</v>
      </c>
      <c r="L274" s="103">
        <f t="shared" si="40"/>
        <v>0</v>
      </c>
      <c r="M274" s="103">
        <f t="shared" si="40"/>
        <v>0</v>
      </c>
      <c r="N274" s="103">
        <v>0</v>
      </c>
      <c r="O274" s="1">
        <v>0</v>
      </c>
      <c r="P274" s="149"/>
      <c r="Q274" s="138"/>
      <c r="R274" s="10"/>
      <c r="S274" s="10"/>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c r="IT274" s="7"/>
      <c r="IU274" s="7"/>
      <c r="IV274" s="7"/>
      <c r="IW274" s="7"/>
      <c r="IX274" s="7"/>
      <c r="IY274" s="7"/>
      <c r="IZ274" s="7"/>
      <c r="JA274" s="7"/>
    </row>
    <row r="275" spans="1:261" s="8" customFormat="1" ht="28.5" customHeight="1" outlineLevel="1" x14ac:dyDescent="0.4">
      <c r="A275" s="114"/>
      <c r="B275" s="116" t="s">
        <v>68</v>
      </c>
      <c r="C275" s="120"/>
      <c r="D275" s="122">
        <v>44197</v>
      </c>
      <c r="E275" s="122">
        <v>44561</v>
      </c>
      <c r="F275" s="122">
        <v>44197</v>
      </c>
      <c r="G275" s="122"/>
      <c r="H275" s="9" t="s">
        <v>6</v>
      </c>
      <c r="I275" s="103">
        <f>SUM(I276:I279)</f>
        <v>8343.5</v>
      </c>
      <c r="J275" s="103">
        <f t="shared" ref="J275:M275" si="41">SUM(J276:J279)</f>
        <v>0</v>
      </c>
      <c r="K275" s="103">
        <f t="shared" si="41"/>
        <v>-1756.5</v>
      </c>
      <c r="L275" s="103">
        <f t="shared" si="41"/>
        <v>0</v>
      </c>
      <c r="M275" s="103">
        <f t="shared" si="41"/>
        <v>10100</v>
      </c>
      <c r="N275" s="103">
        <f>SUM(N276:N279)</f>
        <v>0</v>
      </c>
      <c r="O275" s="1">
        <f t="shared" si="38"/>
        <v>0</v>
      </c>
      <c r="P275" s="203" t="s">
        <v>598</v>
      </c>
      <c r="Q275" s="131"/>
      <c r="R275" s="10"/>
      <c r="S275" s="10"/>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c r="IW275" s="7"/>
      <c r="IX275" s="7"/>
      <c r="IY275" s="7"/>
      <c r="IZ275" s="7"/>
      <c r="JA275" s="7"/>
    </row>
    <row r="276" spans="1:261" s="8" customFormat="1" ht="28.5" customHeight="1" outlineLevel="1" x14ac:dyDescent="0.4">
      <c r="A276" s="114"/>
      <c r="B276" s="117"/>
      <c r="C276" s="120"/>
      <c r="D276" s="123"/>
      <c r="E276" s="123"/>
      <c r="F276" s="123"/>
      <c r="G276" s="123"/>
      <c r="H276" s="9" t="s">
        <v>7</v>
      </c>
      <c r="I276" s="103">
        <f>SUM(J276:M276)</f>
        <v>0</v>
      </c>
      <c r="J276" s="103"/>
      <c r="K276" s="103">
        <v>0</v>
      </c>
      <c r="L276" s="103">
        <v>0</v>
      </c>
      <c r="M276" s="103">
        <v>0</v>
      </c>
      <c r="N276" s="103">
        <v>0</v>
      </c>
      <c r="O276" s="1">
        <v>0</v>
      </c>
      <c r="P276" s="203"/>
      <c r="Q276" s="132"/>
      <c r="R276" s="10"/>
      <c r="S276" s="10"/>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c r="ID276" s="7"/>
      <c r="IE276" s="7"/>
      <c r="IF276" s="7"/>
      <c r="IG276" s="7"/>
      <c r="IH276" s="7"/>
      <c r="II276" s="7"/>
      <c r="IJ276" s="7"/>
      <c r="IK276" s="7"/>
      <c r="IL276" s="7"/>
      <c r="IM276" s="7"/>
      <c r="IN276" s="7"/>
      <c r="IO276" s="7"/>
      <c r="IP276" s="7"/>
      <c r="IQ276" s="7"/>
      <c r="IR276" s="7"/>
      <c r="IS276" s="7"/>
      <c r="IT276" s="7"/>
      <c r="IU276" s="7"/>
      <c r="IV276" s="7"/>
      <c r="IW276" s="7"/>
      <c r="IX276" s="7"/>
      <c r="IY276" s="7"/>
      <c r="IZ276" s="7"/>
      <c r="JA276" s="7"/>
    </row>
    <row r="277" spans="1:261" s="8" customFormat="1" ht="28.5" customHeight="1" outlineLevel="1" x14ac:dyDescent="0.4">
      <c r="A277" s="114"/>
      <c r="B277" s="117"/>
      <c r="C277" s="120"/>
      <c r="D277" s="123"/>
      <c r="E277" s="123"/>
      <c r="F277" s="123"/>
      <c r="G277" s="123"/>
      <c r="H277" s="9" t="s">
        <v>8</v>
      </c>
      <c r="I277" s="103">
        <f>SUM(J277:M277)</f>
        <v>8260.1</v>
      </c>
      <c r="J277" s="103"/>
      <c r="K277" s="103">
        <v>-1738.9</v>
      </c>
      <c r="L277" s="103">
        <v>0</v>
      </c>
      <c r="M277" s="103">
        <v>9999</v>
      </c>
      <c r="N277" s="103">
        <v>0</v>
      </c>
      <c r="O277" s="1">
        <f t="shared" si="38"/>
        <v>0</v>
      </c>
      <c r="P277" s="203"/>
      <c r="Q277" s="132"/>
      <c r="R277" s="10"/>
      <c r="S277" s="10"/>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c r="ID277" s="7"/>
      <c r="IE277" s="7"/>
      <c r="IF277" s="7"/>
      <c r="IG277" s="7"/>
      <c r="IH277" s="7"/>
      <c r="II277" s="7"/>
      <c r="IJ277" s="7"/>
      <c r="IK277" s="7"/>
      <c r="IL277" s="7"/>
      <c r="IM277" s="7"/>
      <c r="IN277" s="7"/>
      <c r="IO277" s="7"/>
      <c r="IP277" s="7"/>
      <c r="IQ277" s="7"/>
      <c r="IR277" s="7"/>
      <c r="IS277" s="7"/>
      <c r="IT277" s="7"/>
      <c r="IU277" s="7"/>
      <c r="IV277" s="7"/>
      <c r="IW277" s="7"/>
      <c r="IX277" s="7"/>
      <c r="IY277" s="7"/>
      <c r="IZ277" s="7"/>
      <c r="JA277" s="7"/>
    </row>
    <row r="278" spans="1:261" s="8" customFormat="1" ht="28.5" customHeight="1" outlineLevel="1" x14ac:dyDescent="0.4">
      <c r="A278" s="114"/>
      <c r="B278" s="117"/>
      <c r="C278" s="120"/>
      <c r="D278" s="123"/>
      <c r="E278" s="123"/>
      <c r="F278" s="123"/>
      <c r="G278" s="123"/>
      <c r="H278" s="9" t="s">
        <v>9</v>
      </c>
      <c r="I278" s="103">
        <f>SUM(J278:M278)</f>
        <v>83.4</v>
      </c>
      <c r="J278" s="103"/>
      <c r="K278" s="103">
        <v>-17.600000000000001</v>
      </c>
      <c r="L278" s="103">
        <v>0</v>
      </c>
      <c r="M278" s="103">
        <v>101</v>
      </c>
      <c r="N278" s="103">
        <v>0</v>
      </c>
      <c r="O278" s="1">
        <f t="shared" si="38"/>
        <v>0</v>
      </c>
      <c r="P278" s="203"/>
      <c r="Q278" s="132"/>
      <c r="R278" s="10"/>
      <c r="S278" s="10"/>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c r="ID278" s="7"/>
      <c r="IE278" s="7"/>
      <c r="IF278" s="7"/>
      <c r="IG278" s="7"/>
      <c r="IH278" s="7"/>
      <c r="II278" s="7"/>
      <c r="IJ278" s="7"/>
      <c r="IK278" s="7"/>
      <c r="IL278" s="7"/>
      <c r="IM278" s="7"/>
      <c r="IN278" s="7"/>
      <c r="IO278" s="7"/>
      <c r="IP278" s="7"/>
      <c r="IQ278" s="7"/>
      <c r="IR278" s="7"/>
      <c r="IS278" s="7"/>
      <c r="IT278" s="7"/>
      <c r="IU278" s="7"/>
      <c r="IV278" s="7"/>
      <c r="IW278" s="7"/>
      <c r="IX278" s="7"/>
      <c r="IY278" s="7"/>
      <c r="IZ278" s="7"/>
      <c r="JA278" s="7"/>
    </row>
    <row r="279" spans="1:261" s="8" customFormat="1" ht="51.75" customHeight="1" outlineLevel="1" x14ac:dyDescent="0.4">
      <c r="A279" s="115"/>
      <c r="B279" s="118"/>
      <c r="C279" s="121"/>
      <c r="D279" s="124"/>
      <c r="E279" s="124"/>
      <c r="F279" s="124"/>
      <c r="G279" s="124"/>
      <c r="H279" s="9" t="s">
        <v>107</v>
      </c>
      <c r="I279" s="103">
        <f>SUM(J279:M279)</f>
        <v>0</v>
      </c>
      <c r="J279" s="103"/>
      <c r="K279" s="103">
        <v>0</v>
      </c>
      <c r="L279" s="103">
        <v>0</v>
      </c>
      <c r="M279" s="103">
        <v>0</v>
      </c>
      <c r="N279" s="103">
        <v>0</v>
      </c>
      <c r="O279" s="1">
        <v>0</v>
      </c>
      <c r="P279" s="127"/>
      <c r="Q279" s="133"/>
      <c r="R279" s="10"/>
      <c r="S279" s="10"/>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c r="IT279" s="7"/>
      <c r="IU279" s="7"/>
      <c r="IV279" s="7"/>
      <c r="IW279" s="7"/>
      <c r="IX279" s="7"/>
      <c r="IY279" s="7"/>
      <c r="IZ279" s="7"/>
      <c r="JA279" s="7"/>
    </row>
    <row r="280" spans="1:261" s="8" customFormat="1" ht="28.5" customHeight="1" outlineLevel="1" x14ac:dyDescent="0.4">
      <c r="A280" s="113" t="s">
        <v>475</v>
      </c>
      <c r="B280" s="126" t="s">
        <v>154</v>
      </c>
      <c r="C280" s="119" t="s">
        <v>372</v>
      </c>
      <c r="D280" s="112">
        <v>44197</v>
      </c>
      <c r="E280" s="112">
        <v>45291</v>
      </c>
      <c r="F280" s="112">
        <v>44197</v>
      </c>
      <c r="G280" s="112"/>
      <c r="H280" s="9" t="s">
        <v>6</v>
      </c>
      <c r="I280" s="103">
        <f>SUM(I281:I284)</f>
        <v>4989.9999999999991</v>
      </c>
      <c r="J280" s="103">
        <f t="shared" ref="J280:M280" si="42">SUM(J281:J284)</f>
        <v>0</v>
      </c>
      <c r="K280" s="103">
        <f t="shared" si="42"/>
        <v>-2519.9</v>
      </c>
      <c r="L280" s="103">
        <f t="shared" si="42"/>
        <v>0</v>
      </c>
      <c r="M280" s="103">
        <f t="shared" si="42"/>
        <v>7509.9</v>
      </c>
      <c r="N280" s="103">
        <f>SUM(N281:N284)</f>
        <v>0</v>
      </c>
      <c r="O280" s="1">
        <f t="shared" si="38"/>
        <v>0</v>
      </c>
      <c r="P280" s="207"/>
      <c r="Q280" s="138"/>
      <c r="R280" s="10"/>
      <c r="S280" s="10"/>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c r="ID280" s="7"/>
      <c r="IE280" s="7"/>
      <c r="IF280" s="7"/>
      <c r="IG280" s="7"/>
      <c r="IH280" s="7"/>
      <c r="II280" s="7"/>
      <c r="IJ280" s="7"/>
      <c r="IK280" s="7"/>
      <c r="IL280" s="7"/>
      <c r="IM280" s="7"/>
      <c r="IN280" s="7"/>
      <c r="IO280" s="7"/>
      <c r="IP280" s="7"/>
      <c r="IQ280" s="7"/>
      <c r="IR280" s="7"/>
      <c r="IS280" s="7"/>
      <c r="IT280" s="7"/>
      <c r="IU280" s="7"/>
      <c r="IV280" s="7"/>
      <c r="IW280" s="7"/>
      <c r="IX280" s="7"/>
      <c r="IY280" s="7"/>
      <c r="IZ280" s="7"/>
      <c r="JA280" s="7"/>
    </row>
    <row r="281" spans="1:261" s="8" customFormat="1" ht="28.5" customHeight="1" outlineLevel="1" x14ac:dyDescent="0.4">
      <c r="A281" s="114"/>
      <c r="B281" s="126"/>
      <c r="C281" s="184"/>
      <c r="D281" s="112"/>
      <c r="E281" s="112"/>
      <c r="F281" s="112"/>
      <c r="G281" s="112"/>
      <c r="H281" s="9" t="s">
        <v>7</v>
      </c>
      <c r="I281" s="103">
        <f>SUM(J281:M281)</f>
        <v>0</v>
      </c>
      <c r="J281" s="103"/>
      <c r="K281" s="103">
        <f>K286</f>
        <v>0</v>
      </c>
      <c r="L281" s="103">
        <f t="shared" ref="L281:M284" si="43">L286</f>
        <v>0</v>
      </c>
      <c r="M281" s="103">
        <f t="shared" si="43"/>
        <v>0</v>
      </c>
      <c r="N281" s="103">
        <v>0</v>
      </c>
      <c r="O281" s="1">
        <v>0</v>
      </c>
      <c r="P281" s="186"/>
      <c r="Q281" s="138"/>
      <c r="R281" s="10"/>
      <c r="S281" s="10"/>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c r="IM281" s="7"/>
      <c r="IN281" s="7"/>
      <c r="IO281" s="7"/>
      <c r="IP281" s="7"/>
      <c r="IQ281" s="7"/>
      <c r="IR281" s="7"/>
      <c r="IS281" s="7"/>
      <c r="IT281" s="7"/>
      <c r="IU281" s="7"/>
      <c r="IV281" s="7"/>
      <c r="IW281" s="7"/>
      <c r="IX281" s="7"/>
      <c r="IY281" s="7"/>
      <c r="IZ281" s="7"/>
      <c r="JA281" s="7"/>
    </row>
    <row r="282" spans="1:261" s="8" customFormat="1" ht="28.5" customHeight="1" outlineLevel="1" x14ac:dyDescent="0.4">
      <c r="A282" s="114"/>
      <c r="B282" s="126"/>
      <c r="C282" s="184"/>
      <c r="D282" s="112"/>
      <c r="E282" s="112"/>
      <c r="F282" s="112"/>
      <c r="G282" s="112"/>
      <c r="H282" s="9" t="s">
        <v>8</v>
      </c>
      <c r="I282" s="103">
        <f>SUM(J282:M282)</f>
        <v>4940.0999999999995</v>
      </c>
      <c r="J282" s="103"/>
      <c r="K282" s="103">
        <f>K287</f>
        <v>-2494.8000000000002</v>
      </c>
      <c r="L282" s="103">
        <f t="shared" si="43"/>
        <v>0</v>
      </c>
      <c r="M282" s="103">
        <f t="shared" si="43"/>
        <v>7434.9</v>
      </c>
      <c r="N282" s="103">
        <v>0</v>
      </c>
      <c r="O282" s="1">
        <f t="shared" si="38"/>
        <v>0</v>
      </c>
      <c r="P282" s="186"/>
      <c r="Q282" s="138"/>
      <c r="R282" s="10"/>
      <c r="S282" s="10"/>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c r="IO282" s="7"/>
      <c r="IP282" s="7"/>
      <c r="IQ282" s="7"/>
      <c r="IR282" s="7"/>
      <c r="IS282" s="7"/>
      <c r="IT282" s="7"/>
      <c r="IU282" s="7"/>
      <c r="IV282" s="7"/>
      <c r="IW282" s="7"/>
      <c r="IX282" s="7"/>
      <c r="IY282" s="7"/>
      <c r="IZ282" s="7"/>
      <c r="JA282" s="7"/>
    </row>
    <row r="283" spans="1:261" s="8" customFormat="1" ht="28.5" customHeight="1" outlineLevel="1" x14ac:dyDescent="0.4">
      <c r="A283" s="114"/>
      <c r="B283" s="126"/>
      <c r="C283" s="184"/>
      <c r="D283" s="112"/>
      <c r="E283" s="112"/>
      <c r="F283" s="112"/>
      <c r="G283" s="112"/>
      <c r="H283" s="9" t="s">
        <v>9</v>
      </c>
      <c r="I283" s="103">
        <f>SUM(J283:M283)</f>
        <v>49.9</v>
      </c>
      <c r="J283" s="103"/>
      <c r="K283" s="103">
        <f>K288</f>
        <v>-25.1</v>
      </c>
      <c r="L283" s="103">
        <f t="shared" si="43"/>
        <v>0</v>
      </c>
      <c r="M283" s="103">
        <f t="shared" si="43"/>
        <v>75</v>
      </c>
      <c r="N283" s="103">
        <v>0</v>
      </c>
      <c r="O283" s="1">
        <f t="shared" si="38"/>
        <v>0</v>
      </c>
      <c r="P283" s="186"/>
      <c r="Q283" s="138"/>
      <c r="R283" s="10"/>
      <c r="S283" s="10"/>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c r="IW283" s="7"/>
      <c r="IX283" s="7"/>
      <c r="IY283" s="7"/>
      <c r="IZ283" s="7"/>
      <c r="JA283" s="7"/>
    </row>
    <row r="284" spans="1:261" s="8" customFormat="1" ht="42" outlineLevel="1" x14ac:dyDescent="0.4">
      <c r="A284" s="114"/>
      <c r="B284" s="126"/>
      <c r="C284" s="184"/>
      <c r="D284" s="128"/>
      <c r="E284" s="128"/>
      <c r="F284" s="128"/>
      <c r="G284" s="128"/>
      <c r="H284" s="9" t="s">
        <v>107</v>
      </c>
      <c r="I284" s="103">
        <f>SUM(J284:M284)</f>
        <v>0</v>
      </c>
      <c r="J284" s="103"/>
      <c r="K284" s="103">
        <f>K289</f>
        <v>0</v>
      </c>
      <c r="L284" s="103">
        <f t="shared" si="43"/>
        <v>0</v>
      </c>
      <c r="M284" s="103">
        <f t="shared" si="43"/>
        <v>0</v>
      </c>
      <c r="N284" s="103">
        <v>0</v>
      </c>
      <c r="O284" s="1">
        <v>0</v>
      </c>
      <c r="P284" s="149"/>
      <c r="Q284" s="138"/>
      <c r="R284" s="10"/>
      <c r="S284" s="10"/>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c r="IA284" s="7"/>
      <c r="IB284" s="7"/>
      <c r="IC284" s="7"/>
      <c r="ID284" s="7"/>
      <c r="IE284" s="7"/>
      <c r="IF284" s="7"/>
      <c r="IG284" s="7"/>
      <c r="IH284" s="7"/>
      <c r="II284" s="7"/>
      <c r="IJ284" s="7"/>
      <c r="IK284" s="7"/>
      <c r="IL284" s="7"/>
      <c r="IM284" s="7"/>
      <c r="IN284" s="7"/>
      <c r="IO284" s="7"/>
      <c r="IP284" s="7"/>
      <c r="IQ284" s="7"/>
      <c r="IR284" s="7"/>
      <c r="IS284" s="7"/>
      <c r="IT284" s="7"/>
      <c r="IU284" s="7"/>
      <c r="IV284" s="7"/>
      <c r="IW284" s="7"/>
      <c r="IX284" s="7"/>
      <c r="IY284" s="7"/>
      <c r="IZ284" s="7"/>
      <c r="JA284" s="7"/>
    </row>
    <row r="285" spans="1:261" s="8" customFormat="1" ht="28.5" customHeight="1" outlineLevel="1" x14ac:dyDescent="0.4">
      <c r="A285" s="186"/>
      <c r="B285" s="116" t="s">
        <v>68</v>
      </c>
      <c r="C285" s="184"/>
      <c r="D285" s="112">
        <v>44197</v>
      </c>
      <c r="E285" s="112">
        <v>44561</v>
      </c>
      <c r="F285" s="112">
        <v>44197</v>
      </c>
      <c r="G285" s="112"/>
      <c r="H285" s="9" t="s">
        <v>6</v>
      </c>
      <c r="I285" s="103">
        <f>SUM(I286:I289)</f>
        <v>4989.9999999999991</v>
      </c>
      <c r="J285" s="103">
        <f t="shared" ref="J285:N285" si="44">SUM(J286:J289)</f>
        <v>0</v>
      </c>
      <c r="K285" s="103">
        <f t="shared" si="44"/>
        <v>-2519.9</v>
      </c>
      <c r="L285" s="103">
        <f t="shared" si="44"/>
        <v>0</v>
      </c>
      <c r="M285" s="103">
        <f t="shared" si="44"/>
        <v>7509.9</v>
      </c>
      <c r="N285" s="103">
        <f t="shared" si="44"/>
        <v>0</v>
      </c>
      <c r="O285" s="1">
        <f t="shared" si="38"/>
        <v>0</v>
      </c>
      <c r="P285" s="203" t="s">
        <v>587</v>
      </c>
      <c r="Q285" s="134"/>
      <c r="R285" s="10"/>
      <c r="S285" s="10"/>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c r="IM285" s="7"/>
      <c r="IN285" s="7"/>
      <c r="IO285" s="7"/>
      <c r="IP285" s="7"/>
      <c r="IQ285" s="7"/>
      <c r="IR285" s="7"/>
      <c r="IS285" s="7"/>
      <c r="IT285" s="7"/>
      <c r="IU285" s="7"/>
      <c r="IV285" s="7"/>
      <c r="IW285" s="7"/>
      <c r="IX285" s="7"/>
      <c r="IY285" s="7"/>
      <c r="IZ285" s="7"/>
      <c r="JA285" s="7"/>
    </row>
    <row r="286" spans="1:261" s="8" customFormat="1" ht="28.5" customHeight="1" outlineLevel="1" x14ac:dyDescent="0.4">
      <c r="A286" s="186"/>
      <c r="B286" s="204"/>
      <c r="C286" s="184"/>
      <c r="D286" s="112"/>
      <c r="E286" s="112"/>
      <c r="F286" s="112"/>
      <c r="G286" s="112"/>
      <c r="H286" s="9" t="s">
        <v>7</v>
      </c>
      <c r="I286" s="103">
        <f>SUM(J286:M286)</f>
        <v>0</v>
      </c>
      <c r="J286" s="103"/>
      <c r="K286" s="103">
        <v>0</v>
      </c>
      <c r="L286" s="103">
        <v>0</v>
      </c>
      <c r="M286" s="103">
        <v>0</v>
      </c>
      <c r="N286" s="103">
        <v>0</v>
      </c>
      <c r="O286" s="1">
        <v>0</v>
      </c>
      <c r="P286" s="203"/>
      <c r="Q286" s="134"/>
      <c r="R286" s="10"/>
      <c r="S286" s="10"/>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c r="HR286" s="7"/>
      <c r="HS286" s="7"/>
      <c r="HT286" s="7"/>
      <c r="HU286" s="7"/>
      <c r="HV286" s="7"/>
      <c r="HW286" s="7"/>
      <c r="HX286" s="7"/>
      <c r="HY286" s="7"/>
      <c r="HZ286" s="7"/>
      <c r="IA286" s="7"/>
      <c r="IB286" s="7"/>
      <c r="IC286" s="7"/>
      <c r="ID286" s="7"/>
      <c r="IE286" s="7"/>
      <c r="IF286" s="7"/>
      <c r="IG286" s="7"/>
      <c r="IH286" s="7"/>
      <c r="II286" s="7"/>
      <c r="IJ286" s="7"/>
      <c r="IK286" s="7"/>
      <c r="IL286" s="7"/>
      <c r="IM286" s="7"/>
      <c r="IN286" s="7"/>
      <c r="IO286" s="7"/>
      <c r="IP286" s="7"/>
      <c r="IQ286" s="7"/>
      <c r="IR286" s="7"/>
      <c r="IS286" s="7"/>
      <c r="IT286" s="7"/>
      <c r="IU286" s="7"/>
      <c r="IV286" s="7"/>
      <c r="IW286" s="7"/>
      <c r="IX286" s="7"/>
      <c r="IY286" s="7"/>
      <c r="IZ286" s="7"/>
      <c r="JA286" s="7"/>
    </row>
    <row r="287" spans="1:261" s="8" customFormat="1" ht="28.5" customHeight="1" outlineLevel="1" x14ac:dyDescent="0.4">
      <c r="A287" s="186"/>
      <c r="B287" s="204"/>
      <c r="C287" s="184"/>
      <c r="D287" s="112"/>
      <c r="E287" s="112"/>
      <c r="F287" s="112"/>
      <c r="G287" s="112"/>
      <c r="H287" s="9" t="s">
        <v>8</v>
      </c>
      <c r="I287" s="103">
        <f>SUM(J287:M287)</f>
        <v>4940.0999999999995</v>
      </c>
      <c r="J287" s="103"/>
      <c r="K287" s="103">
        <v>-2494.8000000000002</v>
      </c>
      <c r="L287" s="103">
        <v>0</v>
      </c>
      <c r="M287" s="103">
        <v>7434.9</v>
      </c>
      <c r="N287" s="103">
        <v>0</v>
      </c>
      <c r="O287" s="1">
        <f t="shared" si="38"/>
        <v>0</v>
      </c>
      <c r="P287" s="203"/>
      <c r="Q287" s="134"/>
      <c r="R287" s="10"/>
      <c r="S287" s="10"/>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c r="HR287" s="7"/>
      <c r="HS287" s="7"/>
      <c r="HT287" s="7"/>
      <c r="HU287" s="7"/>
      <c r="HV287" s="7"/>
      <c r="HW287" s="7"/>
      <c r="HX287" s="7"/>
      <c r="HY287" s="7"/>
      <c r="HZ287" s="7"/>
      <c r="IA287" s="7"/>
      <c r="IB287" s="7"/>
      <c r="IC287" s="7"/>
      <c r="ID287" s="7"/>
      <c r="IE287" s="7"/>
      <c r="IF287" s="7"/>
      <c r="IG287" s="7"/>
      <c r="IH287" s="7"/>
      <c r="II287" s="7"/>
      <c r="IJ287" s="7"/>
      <c r="IK287" s="7"/>
      <c r="IL287" s="7"/>
      <c r="IM287" s="7"/>
      <c r="IN287" s="7"/>
      <c r="IO287" s="7"/>
      <c r="IP287" s="7"/>
      <c r="IQ287" s="7"/>
      <c r="IR287" s="7"/>
      <c r="IS287" s="7"/>
      <c r="IT287" s="7"/>
      <c r="IU287" s="7"/>
      <c r="IV287" s="7"/>
      <c r="IW287" s="7"/>
      <c r="IX287" s="7"/>
      <c r="IY287" s="7"/>
      <c r="IZ287" s="7"/>
      <c r="JA287" s="7"/>
    </row>
    <row r="288" spans="1:261" s="8" customFormat="1" ht="28.5" customHeight="1" outlineLevel="1" x14ac:dyDescent="0.4">
      <c r="A288" s="186"/>
      <c r="B288" s="205"/>
      <c r="C288" s="184"/>
      <c r="D288" s="112"/>
      <c r="E288" s="112"/>
      <c r="F288" s="112"/>
      <c r="G288" s="112"/>
      <c r="H288" s="9" t="s">
        <v>9</v>
      </c>
      <c r="I288" s="103">
        <f>SUM(J288:M288)</f>
        <v>49.9</v>
      </c>
      <c r="J288" s="103"/>
      <c r="K288" s="103">
        <v>-25.1</v>
      </c>
      <c r="L288" s="103">
        <v>0</v>
      </c>
      <c r="M288" s="103">
        <v>75</v>
      </c>
      <c r="N288" s="103">
        <v>0</v>
      </c>
      <c r="O288" s="1">
        <f t="shared" si="38"/>
        <v>0</v>
      </c>
      <c r="P288" s="203"/>
      <c r="Q288" s="134"/>
      <c r="R288" s="10"/>
      <c r="S288" s="10"/>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c r="HR288" s="7"/>
      <c r="HS288" s="7"/>
      <c r="HT288" s="7"/>
      <c r="HU288" s="7"/>
      <c r="HV288" s="7"/>
      <c r="HW288" s="7"/>
      <c r="HX288" s="7"/>
      <c r="HY288" s="7"/>
      <c r="HZ288" s="7"/>
      <c r="IA288" s="7"/>
      <c r="IB288" s="7"/>
      <c r="IC288" s="7"/>
      <c r="ID288" s="7"/>
      <c r="IE288" s="7"/>
      <c r="IF288" s="7"/>
      <c r="IG288" s="7"/>
      <c r="IH288" s="7"/>
      <c r="II288" s="7"/>
      <c r="IJ288" s="7"/>
      <c r="IK288" s="7"/>
      <c r="IL288" s="7"/>
      <c r="IM288" s="7"/>
      <c r="IN288" s="7"/>
      <c r="IO288" s="7"/>
      <c r="IP288" s="7"/>
      <c r="IQ288" s="7"/>
      <c r="IR288" s="7"/>
      <c r="IS288" s="7"/>
      <c r="IT288" s="7"/>
      <c r="IU288" s="7"/>
      <c r="IV288" s="7"/>
      <c r="IW288" s="7"/>
      <c r="IX288" s="7"/>
      <c r="IY288" s="7"/>
      <c r="IZ288" s="7"/>
      <c r="JA288" s="7"/>
    </row>
    <row r="289" spans="1:261" s="8" customFormat="1" ht="42" outlineLevel="1" x14ac:dyDescent="0.4">
      <c r="A289" s="149"/>
      <c r="B289" s="206"/>
      <c r="C289" s="185"/>
      <c r="D289" s="128"/>
      <c r="E289" s="128"/>
      <c r="F289" s="128"/>
      <c r="G289" s="128"/>
      <c r="H289" s="9" t="s">
        <v>107</v>
      </c>
      <c r="I289" s="103">
        <f>SUM(J289:M289)</f>
        <v>0</v>
      </c>
      <c r="J289" s="103"/>
      <c r="K289" s="103">
        <v>0</v>
      </c>
      <c r="L289" s="103">
        <v>0</v>
      </c>
      <c r="M289" s="103">
        <v>0</v>
      </c>
      <c r="N289" s="103">
        <v>0</v>
      </c>
      <c r="O289" s="1">
        <v>0</v>
      </c>
      <c r="P289" s="127"/>
      <c r="Q289" s="134"/>
      <c r="R289" s="10"/>
      <c r="S289" s="10"/>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c r="HR289" s="7"/>
      <c r="HS289" s="7"/>
      <c r="HT289" s="7"/>
      <c r="HU289" s="7"/>
      <c r="HV289" s="7"/>
      <c r="HW289" s="7"/>
      <c r="HX289" s="7"/>
      <c r="HY289" s="7"/>
      <c r="HZ289" s="7"/>
      <c r="IA289" s="7"/>
      <c r="IB289" s="7"/>
      <c r="IC289" s="7"/>
      <c r="ID289" s="7"/>
      <c r="IE289" s="7"/>
      <c r="IF289" s="7"/>
      <c r="IG289" s="7"/>
      <c r="IH289" s="7"/>
      <c r="II289" s="7"/>
      <c r="IJ289" s="7"/>
      <c r="IK289" s="7"/>
      <c r="IL289" s="7"/>
      <c r="IM289" s="7"/>
      <c r="IN289" s="7"/>
      <c r="IO289" s="7"/>
      <c r="IP289" s="7"/>
      <c r="IQ289" s="7"/>
      <c r="IR289" s="7"/>
      <c r="IS289" s="7"/>
      <c r="IT289" s="7"/>
      <c r="IU289" s="7"/>
      <c r="IV289" s="7"/>
      <c r="IW289" s="7"/>
      <c r="IX289" s="7"/>
      <c r="IY289" s="7"/>
      <c r="IZ289" s="7"/>
      <c r="JA289" s="7"/>
    </row>
    <row r="290" spans="1:261" s="8" customFormat="1" ht="28.5" hidden="1" customHeight="1" outlineLevel="1" x14ac:dyDescent="0.4">
      <c r="A290" s="113" t="s">
        <v>476</v>
      </c>
      <c r="B290" s="126" t="s">
        <v>164</v>
      </c>
      <c r="C290" s="119" t="s">
        <v>373</v>
      </c>
      <c r="D290" s="112">
        <v>44197</v>
      </c>
      <c r="E290" s="112">
        <v>45291</v>
      </c>
      <c r="F290" s="112">
        <v>44197</v>
      </c>
      <c r="G290" s="112"/>
      <c r="H290" s="9" t="s">
        <v>6</v>
      </c>
      <c r="I290" s="103">
        <f>SUM(I291:I294)</f>
        <v>0</v>
      </c>
      <c r="J290" s="103">
        <f t="shared" ref="J290:N290" si="45">SUM(J291:J294)</f>
        <v>0</v>
      </c>
      <c r="K290" s="103">
        <f t="shared" si="45"/>
        <v>-6250</v>
      </c>
      <c r="L290" s="103">
        <f t="shared" si="45"/>
        <v>0</v>
      </c>
      <c r="M290" s="103">
        <f t="shared" si="45"/>
        <v>6250</v>
      </c>
      <c r="N290" s="103">
        <f t="shared" si="45"/>
        <v>0</v>
      </c>
      <c r="O290" s="1">
        <v>0</v>
      </c>
      <c r="P290" s="207"/>
      <c r="Q290" s="138"/>
      <c r="R290" s="10"/>
      <c r="S290" s="10"/>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c r="IM290" s="7"/>
      <c r="IN290" s="7"/>
      <c r="IO290" s="7"/>
      <c r="IP290" s="7"/>
      <c r="IQ290" s="7"/>
      <c r="IR290" s="7"/>
      <c r="IS290" s="7"/>
      <c r="IT290" s="7"/>
      <c r="IU290" s="7"/>
      <c r="IV290" s="7"/>
      <c r="IW290" s="7"/>
      <c r="IX290" s="7"/>
      <c r="IY290" s="7"/>
      <c r="IZ290" s="7"/>
      <c r="JA290" s="7"/>
    </row>
    <row r="291" spans="1:261" s="8" customFormat="1" ht="28.5" hidden="1" customHeight="1" outlineLevel="1" x14ac:dyDescent="0.4">
      <c r="A291" s="114"/>
      <c r="B291" s="126"/>
      <c r="C291" s="184"/>
      <c r="D291" s="112"/>
      <c r="E291" s="112"/>
      <c r="F291" s="112"/>
      <c r="G291" s="112"/>
      <c r="H291" s="9" t="s">
        <v>7</v>
      </c>
      <c r="I291" s="103">
        <f>SUM(J291:M291)</f>
        <v>0</v>
      </c>
      <c r="J291" s="103"/>
      <c r="K291" s="103">
        <f>K296</f>
        <v>0</v>
      </c>
      <c r="L291" s="103">
        <f t="shared" ref="L291:M294" si="46">L296</f>
        <v>0</v>
      </c>
      <c r="M291" s="103">
        <f t="shared" si="46"/>
        <v>0</v>
      </c>
      <c r="N291" s="103">
        <v>0</v>
      </c>
      <c r="O291" s="1">
        <v>0</v>
      </c>
      <c r="P291" s="186"/>
      <c r="Q291" s="138"/>
      <c r="R291" s="10"/>
      <c r="S291" s="10"/>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c r="IW291" s="7"/>
      <c r="IX291" s="7"/>
      <c r="IY291" s="7"/>
      <c r="IZ291" s="7"/>
      <c r="JA291" s="7"/>
    </row>
    <row r="292" spans="1:261" s="8" customFormat="1" ht="28.5" hidden="1" customHeight="1" outlineLevel="1" x14ac:dyDescent="0.4">
      <c r="A292" s="114"/>
      <c r="B292" s="126"/>
      <c r="C292" s="184"/>
      <c r="D292" s="112"/>
      <c r="E292" s="112"/>
      <c r="F292" s="112"/>
      <c r="G292" s="112"/>
      <c r="H292" s="9" t="s">
        <v>8</v>
      </c>
      <c r="I292" s="103">
        <f>SUM(J292:M292)</f>
        <v>0</v>
      </c>
      <c r="J292" s="103"/>
      <c r="K292" s="103">
        <f>K297</f>
        <v>-5937.5</v>
      </c>
      <c r="L292" s="103">
        <f t="shared" si="46"/>
        <v>0</v>
      </c>
      <c r="M292" s="103">
        <f t="shared" si="46"/>
        <v>5937.5</v>
      </c>
      <c r="N292" s="103">
        <v>0</v>
      </c>
      <c r="O292" s="1">
        <v>0</v>
      </c>
      <c r="P292" s="186"/>
      <c r="Q292" s="138"/>
      <c r="R292" s="10"/>
      <c r="S292" s="10"/>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c r="HR292" s="7"/>
      <c r="HS292" s="7"/>
      <c r="HT292" s="7"/>
      <c r="HU292" s="7"/>
      <c r="HV292" s="7"/>
      <c r="HW292" s="7"/>
      <c r="HX292" s="7"/>
      <c r="HY292" s="7"/>
      <c r="HZ292" s="7"/>
      <c r="IA292" s="7"/>
      <c r="IB292" s="7"/>
      <c r="IC292" s="7"/>
      <c r="ID292" s="7"/>
      <c r="IE292" s="7"/>
      <c r="IF292" s="7"/>
      <c r="IG292" s="7"/>
      <c r="IH292" s="7"/>
      <c r="II292" s="7"/>
      <c r="IJ292" s="7"/>
      <c r="IK292" s="7"/>
      <c r="IL292" s="7"/>
      <c r="IM292" s="7"/>
      <c r="IN292" s="7"/>
      <c r="IO292" s="7"/>
      <c r="IP292" s="7"/>
      <c r="IQ292" s="7"/>
      <c r="IR292" s="7"/>
      <c r="IS292" s="7"/>
      <c r="IT292" s="7"/>
      <c r="IU292" s="7"/>
      <c r="IV292" s="7"/>
      <c r="IW292" s="7"/>
      <c r="IX292" s="7"/>
      <c r="IY292" s="7"/>
      <c r="IZ292" s="7"/>
      <c r="JA292" s="7"/>
    </row>
    <row r="293" spans="1:261" s="8" customFormat="1" ht="28.5" hidden="1" customHeight="1" outlineLevel="1" x14ac:dyDescent="0.4">
      <c r="A293" s="114"/>
      <c r="B293" s="126"/>
      <c r="C293" s="184"/>
      <c r="D293" s="112"/>
      <c r="E293" s="112"/>
      <c r="F293" s="112"/>
      <c r="G293" s="112"/>
      <c r="H293" s="9" t="s">
        <v>9</v>
      </c>
      <c r="I293" s="103">
        <f>SUM(J293:M293)</f>
        <v>0</v>
      </c>
      <c r="J293" s="103"/>
      <c r="K293" s="103">
        <f>K298</f>
        <v>-312.5</v>
      </c>
      <c r="L293" s="103">
        <f t="shared" si="46"/>
        <v>0</v>
      </c>
      <c r="M293" s="103">
        <f t="shared" si="46"/>
        <v>312.5</v>
      </c>
      <c r="N293" s="103">
        <v>0</v>
      </c>
      <c r="O293" s="1">
        <v>0</v>
      </c>
      <c r="P293" s="186"/>
      <c r="Q293" s="138"/>
      <c r="R293" s="10"/>
      <c r="S293" s="10"/>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c r="IM293" s="7"/>
      <c r="IN293" s="7"/>
      <c r="IO293" s="7"/>
      <c r="IP293" s="7"/>
      <c r="IQ293" s="7"/>
      <c r="IR293" s="7"/>
      <c r="IS293" s="7"/>
      <c r="IT293" s="7"/>
      <c r="IU293" s="7"/>
      <c r="IV293" s="7"/>
      <c r="IW293" s="7"/>
      <c r="IX293" s="7"/>
      <c r="IY293" s="7"/>
      <c r="IZ293" s="7"/>
      <c r="JA293" s="7"/>
    </row>
    <row r="294" spans="1:261" s="8" customFormat="1" ht="40.5" hidden="1" customHeight="1" outlineLevel="1" x14ac:dyDescent="0.4">
      <c r="A294" s="114"/>
      <c r="B294" s="126"/>
      <c r="C294" s="184"/>
      <c r="D294" s="128"/>
      <c r="E294" s="128"/>
      <c r="F294" s="128"/>
      <c r="G294" s="128"/>
      <c r="H294" s="9" t="s">
        <v>107</v>
      </c>
      <c r="I294" s="103">
        <f>SUM(J294:M294)</f>
        <v>0</v>
      </c>
      <c r="J294" s="103"/>
      <c r="K294" s="103">
        <f>K299</f>
        <v>0</v>
      </c>
      <c r="L294" s="103">
        <f t="shared" si="46"/>
        <v>0</v>
      </c>
      <c r="M294" s="103">
        <f t="shared" si="46"/>
        <v>0</v>
      </c>
      <c r="N294" s="103">
        <v>0</v>
      </c>
      <c r="O294" s="1">
        <v>0</v>
      </c>
      <c r="P294" s="149"/>
      <c r="Q294" s="138"/>
      <c r="R294" s="10"/>
      <c r="S294" s="10"/>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c r="HM294" s="7"/>
      <c r="HN294" s="7"/>
      <c r="HO294" s="7"/>
      <c r="HP294" s="7"/>
      <c r="HQ294" s="7"/>
      <c r="HR294" s="7"/>
      <c r="HS294" s="7"/>
      <c r="HT294" s="7"/>
      <c r="HU294" s="7"/>
      <c r="HV294" s="7"/>
      <c r="HW294" s="7"/>
      <c r="HX294" s="7"/>
      <c r="HY294" s="7"/>
      <c r="HZ294" s="7"/>
      <c r="IA294" s="7"/>
      <c r="IB294" s="7"/>
      <c r="IC294" s="7"/>
      <c r="ID294" s="7"/>
      <c r="IE294" s="7"/>
      <c r="IF294" s="7"/>
      <c r="IG294" s="7"/>
      <c r="IH294" s="7"/>
      <c r="II294" s="7"/>
      <c r="IJ294" s="7"/>
      <c r="IK294" s="7"/>
      <c r="IL294" s="7"/>
      <c r="IM294" s="7"/>
      <c r="IN294" s="7"/>
      <c r="IO294" s="7"/>
      <c r="IP294" s="7"/>
      <c r="IQ294" s="7"/>
      <c r="IR294" s="7"/>
      <c r="IS294" s="7"/>
      <c r="IT294" s="7"/>
      <c r="IU294" s="7"/>
      <c r="IV294" s="7"/>
      <c r="IW294" s="7"/>
      <c r="IX294" s="7"/>
      <c r="IY294" s="7"/>
      <c r="IZ294" s="7"/>
      <c r="JA294" s="7"/>
    </row>
    <row r="295" spans="1:261" s="8" customFormat="1" ht="28.5" hidden="1" customHeight="1" outlineLevel="1" x14ac:dyDescent="0.4">
      <c r="A295" s="186"/>
      <c r="B295" s="116" t="s">
        <v>68</v>
      </c>
      <c r="C295" s="184"/>
      <c r="D295" s="112">
        <v>44197</v>
      </c>
      <c r="E295" s="112">
        <v>44561</v>
      </c>
      <c r="F295" s="112">
        <v>44197</v>
      </c>
      <c r="G295" s="112"/>
      <c r="H295" s="9" t="s">
        <v>6</v>
      </c>
      <c r="I295" s="103">
        <f>SUM(I296:I299)</f>
        <v>0</v>
      </c>
      <c r="J295" s="103">
        <f t="shared" ref="J295:N295" si="47">SUM(J296:J299)</f>
        <v>0</v>
      </c>
      <c r="K295" s="103">
        <f t="shared" si="47"/>
        <v>-6250</v>
      </c>
      <c r="L295" s="103">
        <f t="shared" si="47"/>
        <v>0</v>
      </c>
      <c r="M295" s="103">
        <f t="shared" si="47"/>
        <v>6250</v>
      </c>
      <c r="N295" s="103">
        <f t="shared" si="47"/>
        <v>0</v>
      </c>
      <c r="O295" s="1">
        <v>0</v>
      </c>
      <c r="P295" s="232"/>
      <c r="Q295" s="134"/>
      <c r="R295" s="10"/>
      <c r="S295" s="10"/>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7"/>
      <c r="HG295" s="7"/>
      <c r="HH295" s="7"/>
      <c r="HI295" s="7"/>
      <c r="HJ295" s="7"/>
      <c r="HK295" s="7"/>
      <c r="HL295" s="7"/>
      <c r="HM295" s="7"/>
      <c r="HN295" s="7"/>
      <c r="HO295" s="7"/>
      <c r="HP295" s="7"/>
      <c r="HQ295" s="7"/>
      <c r="HR295" s="7"/>
      <c r="HS295" s="7"/>
      <c r="HT295" s="7"/>
      <c r="HU295" s="7"/>
      <c r="HV295" s="7"/>
      <c r="HW295" s="7"/>
      <c r="HX295" s="7"/>
      <c r="HY295" s="7"/>
      <c r="HZ295" s="7"/>
      <c r="IA295" s="7"/>
      <c r="IB295" s="7"/>
      <c r="IC295" s="7"/>
      <c r="ID295" s="7"/>
      <c r="IE295" s="7"/>
      <c r="IF295" s="7"/>
      <c r="IG295" s="7"/>
      <c r="IH295" s="7"/>
      <c r="II295" s="7"/>
      <c r="IJ295" s="7"/>
      <c r="IK295" s="7"/>
      <c r="IL295" s="7"/>
      <c r="IM295" s="7"/>
      <c r="IN295" s="7"/>
      <c r="IO295" s="7"/>
      <c r="IP295" s="7"/>
      <c r="IQ295" s="7"/>
      <c r="IR295" s="7"/>
      <c r="IS295" s="7"/>
      <c r="IT295" s="7"/>
      <c r="IU295" s="7"/>
      <c r="IV295" s="7"/>
      <c r="IW295" s="7"/>
      <c r="IX295" s="7"/>
      <c r="IY295" s="7"/>
      <c r="IZ295" s="7"/>
      <c r="JA295" s="7"/>
    </row>
    <row r="296" spans="1:261" s="8" customFormat="1" ht="28.5" hidden="1" customHeight="1" outlineLevel="1" x14ac:dyDescent="0.4">
      <c r="A296" s="186"/>
      <c r="B296" s="204"/>
      <c r="C296" s="184"/>
      <c r="D296" s="112"/>
      <c r="E296" s="112"/>
      <c r="F296" s="112"/>
      <c r="G296" s="112"/>
      <c r="H296" s="9" t="s">
        <v>7</v>
      </c>
      <c r="I296" s="103">
        <f>SUM(J296:M296)</f>
        <v>0</v>
      </c>
      <c r="J296" s="103"/>
      <c r="K296" s="103">
        <v>0</v>
      </c>
      <c r="L296" s="103">
        <v>0</v>
      </c>
      <c r="M296" s="103">
        <v>0</v>
      </c>
      <c r="N296" s="103">
        <v>0</v>
      </c>
      <c r="O296" s="1">
        <v>0</v>
      </c>
      <c r="P296" s="233"/>
      <c r="Q296" s="134"/>
      <c r="R296" s="10"/>
      <c r="S296" s="10"/>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7"/>
      <c r="HG296" s="7"/>
      <c r="HH296" s="7"/>
      <c r="HI296" s="7"/>
      <c r="HJ296" s="7"/>
      <c r="HK296" s="7"/>
      <c r="HL296" s="7"/>
      <c r="HM296" s="7"/>
      <c r="HN296" s="7"/>
      <c r="HO296" s="7"/>
      <c r="HP296" s="7"/>
      <c r="HQ296" s="7"/>
      <c r="HR296" s="7"/>
      <c r="HS296" s="7"/>
      <c r="HT296" s="7"/>
      <c r="HU296" s="7"/>
      <c r="HV296" s="7"/>
      <c r="HW296" s="7"/>
      <c r="HX296" s="7"/>
      <c r="HY296" s="7"/>
      <c r="HZ296" s="7"/>
      <c r="IA296" s="7"/>
      <c r="IB296" s="7"/>
      <c r="IC296" s="7"/>
      <c r="ID296" s="7"/>
      <c r="IE296" s="7"/>
      <c r="IF296" s="7"/>
      <c r="IG296" s="7"/>
      <c r="IH296" s="7"/>
      <c r="II296" s="7"/>
      <c r="IJ296" s="7"/>
      <c r="IK296" s="7"/>
      <c r="IL296" s="7"/>
      <c r="IM296" s="7"/>
      <c r="IN296" s="7"/>
      <c r="IO296" s="7"/>
      <c r="IP296" s="7"/>
      <c r="IQ296" s="7"/>
      <c r="IR296" s="7"/>
      <c r="IS296" s="7"/>
      <c r="IT296" s="7"/>
      <c r="IU296" s="7"/>
      <c r="IV296" s="7"/>
      <c r="IW296" s="7"/>
      <c r="IX296" s="7"/>
      <c r="IY296" s="7"/>
      <c r="IZ296" s="7"/>
      <c r="JA296" s="7"/>
    </row>
    <row r="297" spans="1:261" s="8" customFormat="1" ht="28.5" hidden="1" customHeight="1" outlineLevel="1" x14ac:dyDescent="0.4">
      <c r="A297" s="186"/>
      <c r="B297" s="204"/>
      <c r="C297" s="184"/>
      <c r="D297" s="112"/>
      <c r="E297" s="112"/>
      <c r="F297" s="112"/>
      <c r="G297" s="112"/>
      <c r="H297" s="9" t="s">
        <v>8</v>
      </c>
      <c r="I297" s="103">
        <f>SUM(J297:M297)</f>
        <v>0</v>
      </c>
      <c r="J297" s="103"/>
      <c r="K297" s="103">
        <v>-5937.5</v>
      </c>
      <c r="L297" s="103">
        <v>0</v>
      </c>
      <c r="M297" s="103">
        <v>5937.5</v>
      </c>
      <c r="N297" s="103">
        <v>0</v>
      </c>
      <c r="O297" s="1">
        <v>0</v>
      </c>
      <c r="P297" s="233"/>
      <c r="Q297" s="134"/>
      <c r="R297" s="10"/>
      <c r="S297" s="10"/>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7"/>
      <c r="HG297" s="7"/>
      <c r="HH297" s="7"/>
      <c r="HI297" s="7"/>
      <c r="HJ297" s="7"/>
      <c r="HK297" s="7"/>
      <c r="HL297" s="7"/>
      <c r="HM297" s="7"/>
      <c r="HN297" s="7"/>
      <c r="HO297" s="7"/>
      <c r="HP297" s="7"/>
      <c r="HQ297" s="7"/>
      <c r="HR297" s="7"/>
      <c r="HS297" s="7"/>
      <c r="HT297" s="7"/>
      <c r="HU297" s="7"/>
      <c r="HV297" s="7"/>
      <c r="HW297" s="7"/>
      <c r="HX297" s="7"/>
      <c r="HY297" s="7"/>
      <c r="HZ297" s="7"/>
      <c r="IA297" s="7"/>
      <c r="IB297" s="7"/>
      <c r="IC297" s="7"/>
      <c r="ID297" s="7"/>
      <c r="IE297" s="7"/>
      <c r="IF297" s="7"/>
      <c r="IG297" s="7"/>
      <c r="IH297" s="7"/>
      <c r="II297" s="7"/>
      <c r="IJ297" s="7"/>
      <c r="IK297" s="7"/>
      <c r="IL297" s="7"/>
      <c r="IM297" s="7"/>
      <c r="IN297" s="7"/>
      <c r="IO297" s="7"/>
      <c r="IP297" s="7"/>
      <c r="IQ297" s="7"/>
      <c r="IR297" s="7"/>
      <c r="IS297" s="7"/>
      <c r="IT297" s="7"/>
      <c r="IU297" s="7"/>
      <c r="IV297" s="7"/>
      <c r="IW297" s="7"/>
      <c r="IX297" s="7"/>
      <c r="IY297" s="7"/>
      <c r="IZ297" s="7"/>
      <c r="JA297" s="7"/>
    </row>
    <row r="298" spans="1:261" s="8" customFormat="1" ht="28.5" hidden="1" customHeight="1" outlineLevel="1" x14ac:dyDescent="0.4">
      <c r="A298" s="186"/>
      <c r="B298" s="205"/>
      <c r="C298" s="184"/>
      <c r="D298" s="112"/>
      <c r="E298" s="112"/>
      <c r="F298" s="112"/>
      <c r="G298" s="112"/>
      <c r="H298" s="9" t="s">
        <v>9</v>
      </c>
      <c r="I298" s="103">
        <f>SUM(J298:M298)</f>
        <v>0</v>
      </c>
      <c r="J298" s="103"/>
      <c r="K298" s="103">
        <v>-312.5</v>
      </c>
      <c r="L298" s="103">
        <v>0</v>
      </c>
      <c r="M298" s="103">
        <v>312.5</v>
      </c>
      <c r="N298" s="103">
        <v>0</v>
      </c>
      <c r="O298" s="1">
        <v>0</v>
      </c>
      <c r="P298" s="233"/>
      <c r="Q298" s="134"/>
      <c r="R298" s="10"/>
      <c r="S298" s="10"/>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7"/>
      <c r="HG298" s="7"/>
      <c r="HH298" s="7"/>
      <c r="HI298" s="7"/>
      <c r="HJ298" s="7"/>
      <c r="HK298" s="7"/>
      <c r="HL298" s="7"/>
      <c r="HM298" s="7"/>
      <c r="HN298" s="7"/>
      <c r="HO298" s="7"/>
      <c r="HP298" s="7"/>
      <c r="HQ298" s="7"/>
      <c r="HR298" s="7"/>
      <c r="HS298" s="7"/>
      <c r="HT298" s="7"/>
      <c r="HU298" s="7"/>
      <c r="HV298" s="7"/>
      <c r="HW298" s="7"/>
      <c r="HX298" s="7"/>
      <c r="HY298" s="7"/>
      <c r="HZ298" s="7"/>
      <c r="IA298" s="7"/>
      <c r="IB298" s="7"/>
      <c r="IC298" s="7"/>
      <c r="ID298" s="7"/>
      <c r="IE298" s="7"/>
      <c r="IF298" s="7"/>
      <c r="IG298" s="7"/>
      <c r="IH298" s="7"/>
      <c r="II298" s="7"/>
      <c r="IJ298" s="7"/>
      <c r="IK298" s="7"/>
      <c r="IL298" s="7"/>
      <c r="IM298" s="7"/>
      <c r="IN298" s="7"/>
      <c r="IO298" s="7"/>
      <c r="IP298" s="7"/>
      <c r="IQ298" s="7"/>
      <c r="IR298" s="7"/>
      <c r="IS298" s="7"/>
      <c r="IT298" s="7"/>
      <c r="IU298" s="7"/>
      <c r="IV298" s="7"/>
      <c r="IW298" s="7"/>
      <c r="IX298" s="7"/>
      <c r="IY298" s="7"/>
      <c r="IZ298" s="7"/>
      <c r="JA298" s="7"/>
    </row>
    <row r="299" spans="1:261" s="8" customFormat="1" ht="40.5" hidden="1" customHeight="1" outlineLevel="1" x14ac:dyDescent="0.4">
      <c r="A299" s="149"/>
      <c r="B299" s="206"/>
      <c r="C299" s="185"/>
      <c r="D299" s="128"/>
      <c r="E299" s="128"/>
      <c r="F299" s="128"/>
      <c r="G299" s="128"/>
      <c r="H299" s="9" t="s">
        <v>107</v>
      </c>
      <c r="I299" s="103">
        <f>SUM(J299:M299)</f>
        <v>0</v>
      </c>
      <c r="J299" s="103"/>
      <c r="K299" s="103">
        <v>0</v>
      </c>
      <c r="L299" s="103">
        <v>0</v>
      </c>
      <c r="M299" s="103">
        <v>0</v>
      </c>
      <c r="N299" s="103">
        <v>0</v>
      </c>
      <c r="O299" s="1">
        <v>0</v>
      </c>
      <c r="P299" s="185"/>
      <c r="Q299" s="134"/>
      <c r="R299" s="10"/>
      <c r="S299" s="10"/>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c r="IW299" s="7"/>
      <c r="IX299" s="7"/>
      <c r="IY299" s="7"/>
      <c r="IZ299" s="7"/>
      <c r="JA299" s="7"/>
    </row>
    <row r="300" spans="1:261" s="8" customFormat="1" ht="28.5" customHeight="1" outlineLevel="1" x14ac:dyDescent="0.4">
      <c r="A300" s="113" t="s">
        <v>476</v>
      </c>
      <c r="B300" s="126" t="s">
        <v>155</v>
      </c>
      <c r="C300" s="119" t="s">
        <v>374</v>
      </c>
      <c r="D300" s="112">
        <v>44197</v>
      </c>
      <c r="E300" s="112">
        <v>45291</v>
      </c>
      <c r="F300" s="112">
        <v>44197</v>
      </c>
      <c r="G300" s="112"/>
      <c r="H300" s="9" t="s">
        <v>6</v>
      </c>
      <c r="I300" s="103">
        <f>SUM(I301:I304)</f>
        <v>5940.2</v>
      </c>
      <c r="J300" s="103">
        <f t="shared" ref="J300:M300" si="48">SUM(J301:J304)</f>
        <v>0</v>
      </c>
      <c r="K300" s="103">
        <f t="shared" si="48"/>
        <v>-7559.8</v>
      </c>
      <c r="L300" s="103">
        <f t="shared" si="48"/>
        <v>0</v>
      </c>
      <c r="M300" s="103">
        <f t="shared" si="48"/>
        <v>13500</v>
      </c>
      <c r="N300" s="103">
        <f>SUM(N301:N304)</f>
        <v>0</v>
      </c>
      <c r="O300" s="1">
        <f t="shared" si="38"/>
        <v>0</v>
      </c>
      <c r="P300" s="207"/>
      <c r="Q300" s="138"/>
      <c r="R300" s="10"/>
      <c r="S300" s="10"/>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7"/>
      <c r="HG300" s="7"/>
      <c r="HH300" s="7"/>
      <c r="HI300" s="7"/>
      <c r="HJ300" s="7"/>
      <c r="HK300" s="7"/>
      <c r="HL300" s="7"/>
      <c r="HM300" s="7"/>
      <c r="HN300" s="7"/>
      <c r="HO300" s="7"/>
      <c r="HP300" s="7"/>
      <c r="HQ300" s="7"/>
      <c r="HR300" s="7"/>
      <c r="HS300" s="7"/>
      <c r="HT300" s="7"/>
      <c r="HU300" s="7"/>
      <c r="HV300" s="7"/>
      <c r="HW300" s="7"/>
      <c r="HX300" s="7"/>
      <c r="HY300" s="7"/>
      <c r="HZ300" s="7"/>
      <c r="IA300" s="7"/>
      <c r="IB300" s="7"/>
      <c r="IC300" s="7"/>
      <c r="ID300" s="7"/>
      <c r="IE300" s="7"/>
      <c r="IF300" s="7"/>
      <c r="IG300" s="7"/>
      <c r="IH300" s="7"/>
      <c r="II300" s="7"/>
      <c r="IJ300" s="7"/>
      <c r="IK300" s="7"/>
      <c r="IL300" s="7"/>
      <c r="IM300" s="7"/>
      <c r="IN300" s="7"/>
      <c r="IO300" s="7"/>
      <c r="IP300" s="7"/>
      <c r="IQ300" s="7"/>
      <c r="IR300" s="7"/>
      <c r="IS300" s="7"/>
      <c r="IT300" s="7"/>
      <c r="IU300" s="7"/>
      <c r="IV300" s="7"/>
      <c r="IW300" s="7"/>
      <c r="IX300" s="7"/>
      <c r="IY300" s="7"/>
      <c r="IZ300" s="7"/>
      <c r="JA300" s="7"/>
    </row>
    <row r="301" spans="1:261" s="8" customFormat="1" ht="28.5" customHeight="1" outlineLevel="1" x14ac:dyDescent="0.4">
      <c r="A301" s="114"/>
      <c r="B301" s="126"/>
      <c r="C301" s="184"/>
      <c r="D301" s="112"/>
      <c r="E301" s="112"/>
      <c r="F301" s="112"/>
      <c r="G301" s="112"/>
      <c r="H301" s="9" t="s">
        <v>7</v>
      </c>
      <c r="I301" s="103">
        <f>SUM(J301:M301)</f>
        <v>0</v>
      </c>
      <c r="J301" s="103"/>
      <c r="K301" s="103">
        <f t="shared" ref="K301:L304" si="49">K306</f>
        <v>0</v>
      </c>
      <c r="L301" s="103">
        <f t="shared" si="49"/>
        <v>0</v>
      </c>
      <c r="M301" s="103">
        <v>0</v>
      </c>
      <c r="N301" s="103">
        <v>0</v>
      </c>
      <c r="O301" s="1">
        <v>0</v>
      </c>
      <c r="P301" s="186"/>
      <c r="Q301" s="138"/>
      <c r="R301" s="10"/>
      <c r="S301" s="10"/>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7"/>
      <c r="HG301" s="7"/>
      <c r="HH301" s="7"/>
      <c r="HI301" s="7"/>
      <c r="HJ301" s="7"/>
      <c r="HK301" s="7"/>
      <c r="HL301" s="7"/>
      <c r="HM301" s="7"/>
      <c r="HN301" s="7"/>
      <c r="HO301" s="7"/>
      <c r="HP301" s="7"/>
      <c r="HQ301" s="7"/>
      <c r="HR301" s="7"/>
      <c r="HS301" s="7"/>
      <c r="HT301" s="7"/>
      <c r="HU301" s="7"/>
      <c r="HV301" s="7"/>
      <c r="HW301" s="7"/>
      <c r="HX301" s="7"/>
      <c r="HY301" s="7"/>
      <c r="HZ301" s="7"/>
      <c r="IA301" s="7"/>
      <c r="IB301" s="7"/>
      <c r="IC301" s="7"/>
      <c r="ID301" s="7"/>
      <c r="IE301" s="7"/>
      <c r="IF301" s="7"/>
      <c r="IG301" s="7"/>
      <c r="IH301" s="7"/>
      <c r="II301" s="7"/>
      <c r="IJ301" s="7"/>
      <c r="IK301" s="7"/>
      <c r="IL301" s="7"/>
      <c r="IM301" s="7"/>
      <c r="IN301" s="7"/>
      <c r="IO301" s="7"/>
      <c r="IP301" s="7"/>
      <c r="IQ301" s="7"/>
      <c r="IR301" s="7"/>
      <c r="IS301" s="7"/>
      <c r="IT301" s="7"/>
      <c r="IU301" s="7"/>
      <c r="IV301" s="7"/>
      <c r="IW301" s="7"/>
      <c r="IX301" s="7"/>
      <c r="IY301" s="7"/>
      <c r="IZ301" s="7"/>
      <c r="JA301" s="7"/>
    </row>
    <row r="302" spans="1:261" s="8" customFormat="1" ht="28.5" customHeight="1" outlineLevel="1" x14ac:dyDescent="0.4">
      <c r="A302" s="114"/>
      <c r="B302" s="126"/>
      <c r="C302" s="184"/>
      <c r="D302" s="112"/>
      <c r="E302" s="112"/>
      <c r="F302" s="112"/>
      <c r="G302" s="112"/>
      <c r="H302" s="9" t="s">
        <v>8</v>
      </c>
      <c r="I302" s="103">
        <f>SUM(J302:M302)</f>
        <v>5880.8</v>
      </c>
      <c r="J302" s="103"/>
      <c r="K302" s="103">
        <f t="shared" si="49"/>
        <v>-7484.2</v>
      </c>
      <c r="L302" s="103">
        <f t="shared" si="49"/>
        <v>0</v>
      </c>
      <c r="M302" s="103">
        <v>13365</v>
      </c>
      <c r="N302" s="103">
        <v>0</v>
      </c>
      <c r="O302" s="1">
        <f t="shared" si="38"/>
        <v>0</v>
      </c>
      <c r="P302" s="186"/>
      <c r="Q302" s="138"/>
      <c r="R302" s="10"/>
      <c r="S302" s="10"/>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c r="IA302" s="7"/>
      <c r="IB302" s="7"/>
      <c r="IC302" s="7"/>
      <c r="ID302" s="7"/>
      <c r="IE302" s="7"/>
      <c r="IF302" s="7"/>
      <c r="IG302" s="7"/>
      <c r="IH302" s="7"/>
      <c r="II302" s="7"/>
      <c r="IJ302" s="7"/>
      <c r="IK302" s="7"/>
      <c r="IL302" s="7"/>
      <c r="IM302" s="7"/>
      <c r="IN302" s="7"/>
      <c r="IO302" s="7"/>
      <c r="IP302" s="7"/>
      <c r="IQ302" s="7"/>
      <c r="IR302" s="7"/>
      <c r="IS302" s="7"/>
      <c r="IT302" s="7"/>
      <c r="IU302" s="7"/>
      <c r="IV302" s="7"/>
      <c r="IW302" s="7"/>
      <c r="IX302" s="7"/>
      <c r="IY302" s="7"/>
      <c r="IZ302" s="7"/>
      <c r="JA302" s="7"/>
    </row>
    <row r="303" spans="1:261" s="8" customFormat="1" ht="28.5" customHeight="1" outlineLevel="1" x14ac:dyDescent="0.4">
      <c r="A303" s="114"/>
      <c r="B303" s="126"/>
      <c r="C303" s="184"/>
      <c r="D303" s="112"/>
      <c r="E303" s="112"/>
      <c r="F303" s="112"/>
      <c r="G303" s="112"/>
      <c r="H303" s="9" t="s">
        <v>9</v>
      </c>
      <c r="I303" s="103">
        <f>SUM(J303:M303)</f>
        <v>59.400000000000006</v>
      </c>
      <c r="J303" s="103"/>
      <c r="K303" s="103">
        <f t="shared" si="49"/>
        <v>-75.599999999999994</v>
      </c>
      <c r="L303" s="103">
        <f t="shared" si="49"/>
        <v>0</v>
      </c>
      <c r="M303" s="103">
        <v>135</v>
      </c>
      <c r="N303" s="103">
        <v>0</v>
      </c>
      <c r="O303" s="1">
        <f t="shared" si="38"/>
        <v>0</v>
      </c>
      <c r="P303" s="186"/>
      <c r="Q303" s="138"/>
      <c r="R303" s="10"/>
      <c r="S303" s="10"/>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7"/>
      <c r="HG303" s="7"/>
      <c r="HH303" s="7"/>
      <c r="HI303" s="7"/>
      <c r="HJ303" s="7"/>
      <c r="HK303" s="7"/>
      <c r="HL303" s="7"/>
      <c r="HM303" s="7"/>
      <c r="HN303" s="7"/>
      <c r="HO303" s="7"/>
      <c r="HP303" s="7"/>
      <c r="HQ303" s="7"/>
      <c r="HR303" s="7"/>
      <c r="HS303" s="7"/>
      <c r="HT303" s="7"/>
      <c r="HU303" s="7"/>
      <c r="HV303" s="7"/>
      <c r="HW303" s="7"/>
      <c r="HX303" s="7"/>
      <c r="HY303" s="7"/>
      <c r="HZ303" s="7"/>
      <c r="IA303" s="7"/>
      <c r="IB303" s="7"/>
      <c r="IC303" s="7"/>
      <c r="ID303" s="7"/>
      <c r="IE303" s="7"/>
      <c r="IF303" s="7"/>
      <c r="IG303" s="7"/>
      <c r="IH303" s="7"/>
      <c r="II303" s="7"/>
      <c r="IJ303" s="7"/>
      <c r="IK303" s="7"/>
      <c r="IL303" s="7"/>
      <c r="IM303" s="7"/>
      <c r="IN303" s="7"/>
      <c r="IO303" s="7"/>
      <c r="IP303" s="7"/>
      <c r="IQ303" s="7"/>
      <c r="IR303" s="7"/>
      <c r="IS303" s="7"/>
      <c r="IT303" s="7"/>
      <c r="IU303" s="7"/>
      <c r="IV303" s="7"/>
      <c r="IW303" s="7"/>
      <c r="IX303" s="7"/>
      <c r="IY303" s="7"/>
      <c r="IZ303" s="7"/>
      <c r="JA303" s="7"/>
    </row>
    <row r="304" spans="1:261" s="8" customFormat="1" ht="42" outlineLevel="1" x14ac:dyDescent="0.4">
      <c r="A304" s="114"/>
      <c r="B304" s="126"/>
      <c r="C304" s="184"/>
      <c r="D304" s="128"/>
      <c r="E304" s="128"/>
      <c r="F304" s="128"/>
      <c r="G304" s="128"/>
      <c r="H304" s="9" t="s">
        <v>107</v>
      </c>
      <c r="I304" s="103">
        <f>SUM(J304:M304)</f>
        <v>0</v>
      </c>
      <c r="J304" s="103"/>
      <c r="K304" s="103">
        <f t="shared" si="49"/>
        <v>0</v>
      </c>
      <c r="L304" s="103">
        <f t="shared" si="49"/>
        <v>0</v>
      </c>
      <c r="M304" s="103">
        <f>M309</f>
        <v>0</v>
      </c>
      <c r="N304" s="103">
        <v>0</v>
      </c>
      <c r="O304" s="1">
        <v>0</v>
      </c>
      <c r="P304" s="149"/>
      <c r="Q304" s="138"/>
      <c r="R304" s="10"/>
      <c r="S304" s="10"/>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c r="HR304" s="7"/>
      <c r="HS304" s="7"/>
      <c r="HT304" s="7"/>
      <c r="HU304" s="7"/>
      <c r="HV304" s="7"/>
      <c r="HW304" s="7"/>
      <c r="HX304" s="7"/>
      <c r="HY304" s="7"/>
      <c r="HZ304" s="7"/>
      <c r="IA304" s="7"/>
      <c r="IB304" s="7"/>
      <c r="IC304" s="7"/>
      <c r="ID304" s="7"/>
      <c r="IE304" s="7"/>
      <c r="IF304" s="7"/>
      <c r="IG304" s="7"/>
      <c r="IH304" s="7"/>
      <c r="II304" s="7"/>
      <c r="IJ304" s="7"/>
      <c r="IK304" s="7"/>
      <c r="IL304" s="7"/>
      <c r="IM304" s="7"/>
      <c r="IN304" s="7"/>
      <c r="IO304" s="7"/>
      <c r="IP304" s="7"/>
      <c r="IQ304" s="7"/>
      <c r="IR304" s="7"/>
      <c r="IS304" s="7"/>
      <c r="IT304" s="7"/>
      <c r="IU304" s="7"/>
      <c r="IV304" s="7"/>
      <c r="IW304" s="7"/>
      <c r="IX304" s="7"/>
      <c r="IY304" s="7"/>
      <c r="IZ304" s="7"/>
      <c r="JA304" s="7"/>
    </row>
    <row r="305" spans="1:261" s="8" customFormat="1" ht="28.5" customHeight="1" outlineLevel="1" x14ac:dyDescent="0.4">
      <c r="A305" s="186"/>
      <c r="B305" s="116" t="s">
        <v>68</v>
      </c>
      <c r="C305" s="184"/>
      <c r="D305" s="112">
        <v>44197</v>
      </c>
      <c r="E305" s="112">
        <v>44561</v>
      </c>
      <c r="F305" s="112">
        <v>44197</v>
      </c>
      <c r="G305" s="112"/>
      <c r="H305" s="9" t="s">
        <v>6</v>
      </c>
      <c r="I305" s="103">
        <f>SUM(I306:I309)</f>
        <v>5940.2</v>
      </c>
      <c r="J305" s="103">
        <f t="shared" ref="J305:N305" si="50">SUM(J306:J309)</f>
        <v>0</v>
      </c>
      <c r="K305" s="103">
        <f t="shared" si="50"/>
        <v>-7559.8</v>
      </c>
      <c r="L305" s="103">
        <f t="shared" si="50"/>
        <v>0</v>
      </c>
      <c r="M305" s="103">
        <f t="shared" si="50"/>
        <v>13500</v>
      </c>
      <c r="N305" s="103">
        <f t="shared" si="50"/>
        <v>0</v>
      </c>
      <c r="O305" s="1">
        <v>0</v>
      </c>
      <c r="P305" s="203" t="s">
        <v>588</v>
      </c>
      <c r="Q305" s="134"/>
      <c r="R305" s="10"/>
      <c r="S305" s="10"/>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7"/>
      <c r="HG305" s="7"/>
      <c r="HH305" s="7"/>
      <c r="HI305" s="7"/>
      <c r="HJ305" s="7"/>
      <c r="HK305" s="7"/>
      <c r="HL305" s="7"/>
      <c r="HM305" s="7"/>
      <c r="HN305" s="7"/>
      <c r="HO305" s="7"/>
      <c r="HP305" s="7"/>
      <c r="HQ305" s="7"/>
      <c r="HR305" s="7"/>
      <c r="HS305" s="7"/>
      <c r="HT305" s="7"/>
      <c r="HU305" s="7"/>
      <c r="HV305" s="7"/>
      <c r="HW305" s="7"/>
      <c r="HX305" s="7"/>
      <c r="HY305" s="7"/>
      <c r="HZ305" s="7"/>
      <c r="IA305" s="7"/>
      <c r="IB305" s="7"/>
      <c r="IC305" s="7"/>
      <c r="ID305" s="7"/>
      <c r="IE305" s="7"/>
      <c r="IF305" s="7"/>
      <c r="IG305" s="7"/>
      <c r="IH305" s="7"/>
      <c r="II305" s="7"/>
      <c r="IJ305" s="7"/>
      <c r="IK305" s="7"/>
      <c r="IL305" s="7"/>
      <c r="IM305" s="7"/>
      <c r="IN305" s="7"/>
      <c r="IO305" s="7"/>
      <c r="IP305" s="7"/>
      <c r="IQ305" s="7"/>
      <c r="IR305" s="7"/>
      <c r="IS305" s="7"/>
      <c r="IT305" s="7"/>
      <c r="IU305" s="7"/>
      <c r="IV305" s="7"/>
      <c r="IW305" s="7"/>
      <c r="IX305" s="7"/>
      <c r="IY305" s="7"/>
      <c r="IZ305" s="7"/>
      <c r="JA305" s="7"/>
    </row>
    <row r="306" spans="1:261" s="8" customFormat="1" ht="28.5" customHeight="1" outlineLevel="1" x14ac:dyDescent="0.4">
      <c r="A306" s="186"/>
      <c r="B306" s="204"/>
      <c r="C306" s="184"/>
      <c r="D306" s="112"/>
      <c r="E306" s="112"/>
      <c r="F306" s="112"/>
      <c r="G306" s="112"/>
      <c r="H306" s="9" t="s">
        <v>7</v>
      </c>
      <c r="I306" s="103">
        <f>SUM(J306:M306)</f>
        <v>0</v>
      </c>
      <c r="J306" s="103"/>
      <c r="K306" s="103">
        <v>0</v>
      </c>
      <c r="L306" s="103">
        <v>0</v>
      </c>
      <c r="M306" s="103">
        <v>0</v>
      </c>
      <c r="N306" s="103">
        <v>0</v>
      </c>
      <c r="O306" s="1">
        <v>0</v>
      </c>
      <c r="P306" s="203"/>
      <c r="Q306" s="134"/>
      <c r="R306" s="10"/>
      <c r="S306" s="10"/>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7"/>
      <c r="HG306" s="7"/>
      <c r="HH306" s="7"/>
      <c r="HI306" s="7"/>
      <c r="HJ306" s="7"/>
      <c r="HK306" s="7"/>
      <c r="HL306" s="7"/>
      <c r="HM306" s="7"/>
      <c r="HN306" s="7"/>
      <c r="HO306" s="7"/>
      <c r="HP306" s="7"/>
      <c r="HQ306" s="7"/>
      <c r="HR306" s="7"/>
      <c r="HS306" s="7"/>
      <c r="HT306" s="7"/>
      <c r="HU306" s="7"/>
      <c r="HV306" s="7"/>
      <c r="HW306" s="7"/>
      <c r="HX306" s="7"/>
      <c r="HY306" s="7"/>
      <c r="HZ306" s="7"/>
      <c r="IA306" s="7"/>
      <c r="IB306" s="7"/>
      <c r="IC306" s="7"/>
      <c r="ID306" s="7"/>
      <c r="IE306" s="7"/>
      <c r="IF306" s="7"/>
      <c r="IG306" s="7"/>
      <c r="IH306" s="7"/>
      <c r="II306" s="7"/>
      <c r="IJ306" s="7"/>
      <c r="IK306" s="7"/>
      <c r="IL306" s="7"/>
      <c r="IM306" s="7"/>
      <c r="IN306" s="7"/>
      <c r="IO306" s="7"/>
      <c r="IP306" s="7"/>
      <c r="IQ306" s="7"/>
      <c r="IR306" s="7"/>
      <c r="IS306" s="7"/>
      <c r="IT306" s="7"/>
      <c r="IU306" s="7"/>
      <c r="IV306" s="7"/>
      <c r="IW306" s="7"/>
      <c r="IX306" s="7"/>
      <c r="IY306" s="7"/>
      <c r="IZ306" s="7"/>
      <c r="JA306" s="7"/>
    </row>
    <row r="307" spans="1:261" s="8" customFormat="1" ht="28.5" customHeight="1" outlineLevel="1" x14ac:dyDescent="0.4">
      <c r="A307" s="186"/>
      <c r="B307" s="204"/>
      <c r="C307" s="184"/>
      <c r="D307" s="112"/>
      <c r="E307" s="112"/>
      <c r="F307" s="112"/>
      <c r="G307" s="112"/>
      <c r="H307" s="9" t="s">
        <v>8</v>
      </c>
      <c r="I307" s="103">
        <f>SUM(J307:M307)</f>
        <v>5880.8</v>
      </c>
      <c r="J307" s="103"/>
      <c r="K307" s="103">
        <v>-7484.2</v>
      </c>
      <c r="L307" s="103">
        <v>0</v>
      </c>
      <c r="M307" s="103">
        <v>13365</v>
      </c>
      <c r="N307" s="103">
        <v>0</v>
      </c>
      <c r="O307" s="1">
        <v>0</v>
      </c>
      <c r="P307" s="203"/>
      <c r="Q307" s="134"/>
      <c r="R307" s="10"/>
      <c r="S307" s="10"/>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c r="IW307" s="7"/>
      <c r="IX307" s="7"/>
      <c r="IY307" s="7"/>
      <c r="IZ307" s="7"/>
      <c r="JA307" s="7"/>
    </row>
    <row r="308" spans="1:261" s="8" customFormat="1" ht="28.5" customHeight="1" outlineLevel="1" x14ac:dyDescent="0.4">
      <c r="A308" s="186"/>
      <c r="B308" s="205"/>
      <c r="C308" s="184"/>
      <c r="D308" s="112"/>
      <c r="E308" s="112"/>
      <c r="F308" s="112"/>
      <c r="G308" s="112"/>
      <c r="H308" s="9" t="s">
        <v>9</v>
      </c>
      <c r="I308" s="103">
        <f>SUM(J308:M308)</f>
        <v>59.400000000000006</v>
      </c>
      <c r="J308" s="103"/>
      <c r="K308" s="103">
        <v>-75.599999999999994</v>
      </c>
      <c r="L308" s="103">
        <v>0</v>
      </c>
      <c r="M308" s="103">
        <v>135</v>
      </c>
      <c r="N308" s="103">
        <v>0</v>
      </c>
      <c r="O308" s="1">
        <v>0</v>
      </c>
      <c r="P308" s="203"/>
      <c r="Q308" s="134"/>
      <c r="R308" s="10"/>
      <c r="S308" s="10"/>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7"/>
      <c r="HG308" s="7"/>
      <c r="HH308" s="7"/>
      <c r="HI308" s="7"/>
      <c r="HJ308" s="7"/>
      <c r="HK308" s="7"/>
      <c r="HL308" s="7"/>
      <c r="HM308" s="7"/>
      <c r="HN308" s="7"/>
      <c r="HO308" s="7"/>
      <c r="HP308" s="7"/>
      <c r="HQ308" s="7"/>
      <c r="HR308" s="7"/>
      <c r="HS308" s="7"/>
      <c r="HT308" s="7"/>
      <c r="HU308" s="7"/>
      <c r="HV308" s="7"/>
      <c r="HW308" s="7"/>
      <c r="HX308" s="7"/>
      <c r="HY308" s="7"/>
      <c r="HZ308" s="7"/>
      <c r="IA308" s="7"/>
      <c r="IB308" s="7"/>
      <c r="IC308" s="7"/>
      <c r="ID308" s="7"/>
      <c r="IE308" s="7"/>
      <c r="IF308" s="7"/>
      <c r="IG308" s="7"/>
      <c r="IH308" s="7"/>
      <c r="II308" s="7"/>
      <c r="IJ308" s="7"/>
      <c r="IK308" s="7"/>
      <c r="IL308" s="7"/>
      <c r="IM308" s="7"/>
      <c r="IN308" s="7"/>
      <c r="IO308" s="7"/>
      <c r="IP308" s="7"/>
      <c r="IQ308" s="7"/>
      <c r="IR308" s="7"/>
      <c r="IS308" s="7"/>
      <c r="IT308" s="7"/>
      <c r="IU308" s="7"/>
      <c r="IV308" s="7"/>
      <c r="IW308" s="7"/>
      <c r="IX308" s="7"/>
      <c r="IY308" s="7"/>
      <c r="IZ308" s="7"/>
      <c r="JA308" s="7"/>
    </row>
    <row r="309" spans="1:261" s="8" customFormat="1" ht="42" outlineLevel="1" x14ac:dyDescent="0.4">
      <c r="A309" s="149"/>
      <c r="B309" s="206"/>
      <c r="C309" s="185"/>
      <c r="D309" s="128"/>
      <c r="E309" s="128"/>
      <c r="F309" s="128"/>
      <c r="G309" s="128"/>
      <c r="H309" s="9" t="s">
        <v>107</v>
      </c>
      <c r="I309" s="103">
        <f>SUM(J309:M309)</f>
        <v>0</v>
      </c>
      <c r="J309" s="103"/>
      <c r="K309" s="103">
        <v>0</v>
      </c>
      <c r="L309" s="103">
        <v>0</v>
      </c>
      <c r="M309" s="103">
        <v>0</v>
      </c>
      <c r="N309" s="103">
        <v>0</v>
      </c>
      <c r="O309" s="1">
        <v>0</v>
      </c>
      <c r="P309" s="127"/>
      <c r="Q309" s="134"/>
      <c r="R309" s="10"/>
      <c r="S309" s="10"/>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7"/>
      <c r="HG309" s="7"/>
      <c r="HH309" s="7"/>
      <c r="HI309" s="7"/>
      <c r="HJ309" s="7"/>
      <c r="HK309" s="7"/>
      <c r="HL309" s="7"/>
      <c r="HM309" s="7"/>
      <c r="HN309" s="7"/>
      <c r="HO309" s="7"/>
      <c r="HP309" s="7"/>
      <c r="HQ309" s="7"/>
      <c r="HR309" s="7"/>
      <c r="HS309" s="7"/>
      <c r="HT309" s="7"/>
      <c r="HU309" s="7"/>
      <c r="HV309" s="7"/>
      <c r="HW309" s="7"/>
      <c r="HX309" s="7"/>
      <c r="HY309" s="7"/>
      <c r="HZ309" s="7"/>
      <c r="IA309" s="7"/>
      <c r="IB309" s="7"/>
      <c r="IC309" s="7"/>
      <c r="ID309" s="7"/>
      <c r="IE309" s="7"/>
      <c r="IF309" s="7"/>
      <c r="IG309" s="7"/>
      <c r="IH309" s="7"/>
      <c r="II309" s="7"/>
      <c r="IJ309" s="7"/>
      <c r="IK309" s="7"/>
      <c r="IL309" s="7"/>
      <c r="IM309" s="7"/>
      <c r="IN309" s="7"/>
      <c r="IO309" s="7"/>
      <c r="IP309" s="7"/>
      <c r="IQ309" s="7"/>
      <c r="IR309" s="7"/>
      <c r="IS309" s="7"/>
      <c r="IT309" s="7"/>
      <c r="IU309" s="7"/>
      <c r="IV309" s="7"/>
      <c r="IW309" s="7"/>
      <c r="IX309" s="7"/>
      <c r="IY309" s="7"/>
      <c r="IZ309" s="7"/>
      <c r="JA309" s="7"/>
    </row>
    <row r="310" spans="1:261" s="8" customFormat="1" ht="28.5" hidden="1" customHeight="1" outlineLevel="1" x14ac:dyDescent="0.4">
      <c r="A310" s="113" t="s">
        <v>478</v>
      </c>
      <c r="B310" s="126" t="s">
        <v>156</v>
      </c>
      <c r="C310" s="119" t="s">
        <v>375</v>
      </c>
      <c r="D310" s="112">
        <v>44197</v>
      </c>
      <c r="E310" s="112">
        <v>45291</v>
      </c>
      <c r="F310" s="112">
        <v>44197</v>
      </c>
      <c r="G310" s="112">
        <v>45291</v>
      </c>
      <c r="H310" s="9" t="s">
        <v>6</v>
      </c>
      <c r="I310" s="103">
        <f>SUM(I311:I314)</f>
        <v>0</v>
      </c>
      <c r="J310" s="103">
        <f t="shared" ref="J310:N310" si="51">SUM(J311:J314)</f>
        <v>0</v>
      </c>
      <c r="K310" s="103">
        <f t="shared" si="51"/>
        <v>-2400</v>
      </c>
      <c r="L310" s="103">
        <f t="shared" si="51"/>
        <v>0</v>
      </c>
      <c r="M310" s="103">
        <f t="shared" si="51"/>
        <v>2400</v>
      </c>
      <c r="N310" s="103">
        <f t="shared" si="51"/>
        <v>0</v>
      </c>
      <c r="O310" s="1">
        <v>0</v>
      </c>
      <c r="P310" s="207"/>
      <c r="Q310" s="138"/>
      <c r="R310" s="10"/>
      <c r="S310" s="10"/>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7"/>
      <c r="HG310" s="7"/>
      <c r="HH310" s="7"/>
      <c r="HI310" s="7"/>
      <c r="HJ310" s="7"/>
      <c r="HK310" s="7"/>
      <c r="HL310" s="7"/>
      <c r="HM310" s="7"/>
      <c r="HN310" s="7"/>
      <c r="HO310" s="7"/>
      <c r="HP310" s="7"/>
      <c r="HQ310" s="7"/>
      <c r="HR310" s="7"/>
      <c r="HS310" s="7"/>
      <c r="HT310" s="7"/>
      <c r="HU310" s="7"/>
      <c r="HV310" s="7"/>
      <c r="HW310" s="7"/>
      <c r="HX310" s="7"/>
      <c r="HY310" s="7"/>
      <c r="HZ310" s="7"/>
      <c r="IA310" s="7"/>
      <c r="IB310" s="7"/>
      <c r="IC310" s="7"/>
      <c r="ID310" s="7"/>
      <c r="IE310" s="7"/>
      <c r="IF310" s="7"/>
      <c r="IG310" s="7"/>
      <c r="IH310" s="7"/>
      <c r="II310" s="7"/>
      <c r="IJ310" s="7"/>
      <c r="IK310" s="7"/>
      <c r="IL310" s="7"/>
      <c r="IM310" s="7"/>
      <c r="IN310" s="7"/>
      <c r="IO310" s="7"/>
      <c r="IP310" s="7"/>
      <c r="IQ310" s="7"/>
      <c r="IR310" s="7"/>
      <c r="IS310" s="7"/>
      <c r="IT310" s="7"/>
      <c r="IU310" s="7"/>
      <c r="IV310" s="7"/>
      <c r="IW310" s="7"/>
      <c r="IX310" s="7"/>
      <c r="IY310" s="7"/>
      <c r="IZ310" s="7"/>
      <c r="JA310" s="7"/>
    </row>
    <row r="311" spans="1:261" s="8" customFormat="1" ht="28.5" hidden="1" customHeight="1" outlineLevel="1" x14ac:dyDescent="0.4">
      <c r="A311" s="114"/>
      <c r="B311" s="126"/>
      <c r="C311" s="184"/>
      <c r="D311" s="112"/>
      <c r="E311" s="112"/>
      <c r="F311" s="112"/>
      <c r="G311" s="112"/>
      <c r="H311" s="9" t="s">
        <v>7</v>
      </c>
      <c r="I311" s="103">
        <f>SUM(J311:M311)</f>
        <v>0</v>
      </c>
      <c r="J311" s="103"/>
      <c r="K311" s="103">
        <f>K316</f>
        <v>0</v>
      </c>
      <c r="L311" s="103">
        <f t="shared" ref="L311:M314" si="52">L316</f>
        <v>0</v>
      </c>
      <c r="M311" s="103">
        <f t="shared" si="52"/>
        <v>0</v>
      </c>
      <c r="N311" s="103">
        <v>0</v>
      </c>
      <c r="O311" s="1">
        <v>0</v>
      </c>
      <c r="P311" s="186"/>
      <c r="Q311" s="138"/>
      <c r="R311" s="10"/>
      <c r="S311" s="10"/>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7"/>
      <c r="HG311" s="7"/>
      <c r="HH311" s="7"/>
      <c r="HI311" s="7"/>
      <c r="HJ311" s="7"/>
      <c r="HK311" s="7"/>
      <c r="HL311" s="7"/>
      <c r="HM311" s="7"/>
      <c r="HN311" s="7"/>
      <c r="HO311" s="7"/>
      <c r="HP311" s="7"/>
      <c r="HQ311" s="7"/>
      <c r="HR311" s="7"/>
      <c r="HS311" s="7"/>
      <c r="HT311" s="7"/>
      <c r="HU311" s="7"/>
      <c r="HV311" s="7"/>
      <c r="HW311" s="7"/>
      <c r="HX311" s="7"/>
      <c r="HY311" s="7"/>
      <c r="HZ311" s="7"/>
      <c r="IA311" s="7"/>
      <c r="IB311" s="7"/>
      <c r="IC311" s="7"/>
      <c r="ID311" s="7"/>
      <c r="IE311" s="7"/>
      <c r="IF311" s="7"/>
      <c r="IG311" s="7"/>
      <c r="IH311" s="7"/>
      <c r="II311" s="7"/>
      <c r="IJ311" s="7"/>
      <c r="IK311" s="7"/>
      <c r="IL311" s="7"/>
      <c r="IM311" s="7"/>
      <c r="IN311" s="7"/>
      <c r="IO311" s="7"/>
      <c r="IP311" s="7"/>
      <c r="IQ311" s="7"/>
      <c r="IR311" s="7"/>
      <c r="IS311" s="7"/>
      <c r="IT311" s="7"/>
      <c r="IU311" s="7"/>
      <c r="IV311" s="7"/>
      <c r="IW311" s="7"/>
      <c r="IX311" s="7"/>
      <c r="IY311" s="7"/>
      <c r="IZ311" s="7"/>
      <c r="JA311" s="7"/>
    </row>
    <row r="312" spans="1:261" s="8" customFormat="1" ht="28.5" hidden="1" customHeight="1" outlineLevel="1" x14ac:dyDescent="0.4">
      <c r="A312" s="114"/>
      <c r="B312" s="126"/>
      <c r="C312" s="184"/>
      <c r="D312" s="112"/>
      <c r="E312" s="112"/>
      <c r="F312" s="112"/>
      <c r="G312" s="112"/>
      <c r="H312" s="9" t="s">
        <v>8</v>
      </c>
      <c r="I312" s="103">
        <f>SUM(J312:M312)</f>
        <v>0</v>
      </c>
      <c r="J312" s="103"/>
      <c r="K312" s="103">
        <f>K317</f>
        <v>-2375</v>
      </c>
      <c r="L312" s="103">
        <f t="shared" si="52"/>
        <v>0</v>
      </c>
      <c r="M312" s="103">
        <f t="shared" si="52"/>
        <v>2375</v>
      </c>
      <c r="N312" s="103">
        <v>0</v>
      </c>
      <c r="O312" s="1">
        <v>0</v>
      </c>
      <c r="P312" s="186"/>
      <c r="Q312" s="138"/>
      <c r="R312" s="10"/>
      <c r="S312" s="10"/>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7"/>
      <c r="HG312" s="7"/>
      <c r="HH312" s="7"/>
      <c r="HI312" s="7"/>
      <c r="HJ312" s="7"/>
      <c r="HK312" s="7"/>
      <c r="HL312" s="7"/>
      <c r="HM312" s="7"/>
      <c r="HN312" s="7"/>
      <c r="HO312" s="7"/>
      <c r="HP312" s="7"/>
      <c r="HQ312" s="7"/>
      <c r="HR312" s="7"/>
      <c r="HS312" s="7"/>
      <c r="HT312" s="7"/>
      <c r="HU312" s="7"/>
      <c r="HV312" s="7"/>
      <c r="HW312" s="7"/>
      <c r="HX312" s="7"/>
      <c r="HY312" s="7"/>
      <c r="HZ312" s="7"/>
      <c r="IA312" s="7"/>
      <c r="IB312" s="7"/>
      <c r="IC312" s="7"/>
      <c r="ID312" s="7"/>
      <c r="IE312" s="7"/>
      <c r="IF312" s="7"/>
      <c r="IG312" s="7"/>
      <c r="IH312" s="7"/>
      <c r="II312" s="7"/>
      <c r="IJ312" s="7"/>
      <c r="IK312" s="7"/>
      <c r="IL312" s="7"/>
      <c r="IM312" s="7"/>
      <c r="IN312" s="7"/>
      <c r="IO312" s="7"/>
      <c r="IP312" s="7"/>
      <c r="IQ312" s="7"/>
      <c r="IR312" s="7"/>
      <c r="IS312" s="7"/>
      <c r="IT312" s="7"/>
      <c r="IU312" s="7"/>
      <c r="IV312" s="7"/>
      <c r="IW312" s="7"/>
      <c r="IX312" s="7"/>
      <c r="IY312" s="7"/>
      <c r="IZ312" s="7"/>
      <c r="JA312" s="7"/>
    </row>
    <row r="313" spans="1:261" s="8" customFormat="1" ht="28.5" hidden="1" customHeight="1" outlineLevel="1" x14ac:dyDescent="0.4">
      <c r="A313" s="114"/>
      <c r="B313" s="126"/>
      <c r="C313" s="184"/>
      <c r="D313" s="112"/>
      <c r="E313" s="112"/>
      <c r="F313" s="112"/>
      <c r="G313" s="112"/>
      <c r="H313" s="9" t="s">
        <v>9</v>
      </c>
      <c r="I313" s="103">
        <f>SUM(J313:M313)</f>
        <v>0</v>
      </c>
      <c r="J313" s="103"/>
      <c r="K313" s="103">
        <f>K318</f>
        <v>-25</v>
      </c>
      <c r="L313" s="103">
        <f t="shared" si="52"/>
        <v>0</v>
      </c>
      <c r="M313" s="103">
        <f t="shared" si="52"/>
        <v>25</v>
      </c>
      <c r="N313" s="103">
        <v>0</v>
      </c>
      <c r="O313" s="1">
        <v>0</v>
      </c>
      <c r="P313" s="186"/>
      <c r="Q313" s="138"/>
      <c r="R313" s="10"/>
      <c r="S313" s="10"/>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c r="IA313" s="7"/>
      <c r="IB313" s="7"/>
      <c r="IC313" s="7"/>
      <c r="ID313" s="7"/>
      <c r="IE313" s="7"/>
      <c r="IF313" s="7"/>
      <c r="IG313" s="7"/>
      <c r="IH313" s="7"/>
      <c r="II313" s="7"/>
      <c r="IJ313" s="7"/>
      <c r="IK313" s="7"/>
      <c r="IL313" s="7"/>
      <c r="IM313" s="7"/>
      <c r="IN313" s="7"/>
      <c r="IO313" s="7"/>
      <c r="IP313" s="7"/>
      <c r="IQ313" s="7"/>
      <c r="IR313" s="7"/>
      <c r="IS313" s="7"/>
      <c r="IT313" s="7"/>
      <c r="IU313" s="7"/>
      <c r="IV313" s="7"/>
      <c r="IW313" s="7"/>
      <c r="IX313" s="7"/>
      <c r="IY313" s="7"/>
      <c r="IZ313" s="7"/>
      <c r="JA313" s="7"/>
    </row>
    <row r="314" spans="1:261" s="8" customFormat="1" ht="40.5" hidden="1" customHeight="1" outlineLevel="1" x14ac:dyDescent="0.4">
      <c r="A314" s="114"/>
      <c r="B314" s="126"/>
      <c r="C314" s="184"/>
      <c r="D314" s="128"/>
      <c r="E314" s="128"/>
      <c r="F314" s="128"/>
      <c r="G314" s="128"/>
      <c r="H314" s="9" t="s">
        <v>107</v>
      </c>
      <c r="I314" s="103">
        <f>SUM(J314:M314)</f>
        <v>0</v>
      </c>
      <c r="J314" s="103"/>
      <c r="K314" s="103">
        <f>K319</f>
        <v>0</v>
      </c>
      <c r="L314" s="103">
        <f t="shared" si="52"/>
        <v>0</v>
      </c>
      <c r="M314" s="103">
        <f t="shared" si="52"/>
        <v>0</v>
      </c>
      <c r="N314" s="103">
        <v>0</v>
      </c>
      <c r="O314" s="1">
        <v>0</v>
      </c>
      <c r="P314" s="149"/>
      <c r="Q314" s="138"/>
      <c r="R314" s="10"/>
      <c r="S314" s="10"/>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c r="HR314" s="7"/>
      <c r="HS314" s="7"/>
      <c r="HT314" s="7"/>
      <c r="HU314" s="7"/>
      <c r="HV314" s="7"/>
      <c r="HW314" s="7"/>
      <c r="HX314" s="7"/>
      <c r="HY314" s="7"/>
      <c r="HZ314" s="7"/>
      <c r="IA314" s="7"/>
      <c r="IB314" s="7"/>
      <c r="IC314" s="7"/>
      <c r="ID314" s="7"/>
      <c r="IE314" s="7"/>
      <c r="IF314" s="7"/>
      <c r="IG314" s="7"/>
      <c r="IH314" s="7"/>
      <c r="II314" s="7"/>
      <c r="IJ314" s="7"/>
      <c r="IK314" s="7"/>
      <c r="IL314" s="7"/>
      <c r="IM314" s="7"/>
      <c r="IN314" s="7"/>
      <c r="IO314" s="7"/>
      <c r="IP314" s="7"/>
      <c r="IQ314" s="7"/>
      <c r="IR314" s="7"/>
      <c r="IS314" s="7"/>
      <c r="IT314" s="7"/>
      <c r="IU314" s="7"/>
      <c r="IV314" s="7"/>
      <c r="IW314" s="7"/>
      <c r="IX314" s="7"/>
      <c r="IY314" s="7"/>
      <c r="IZ314" s="7"/>
      <c r="JA314" s="7"/>
    </row>
    <row r="315" spans="1:261" s="8" customFormat="1" ht="28.5" hidden="1" customHeight="1" outlineLevel="1" x14ac:dyDescent="0.4">
      <c r="A315" s="186"/>
      <c r="B315" s="116" t="s">
        <v>68</v>
      </c>
      <c r="C315" s="184"/>
      <c r="D315" s="112">
        <v>44197</v>
      </c>
      <c r="E315" s="112">
        <v>44561</v>
      </c>
      <c r="F315" s="112">
        <v>44197</v>
      </c>
      <c r="G315" s="112">
        <v>44561</v>
      </c>
      <c r="H315" s="9" t="s">
        <v>6</v>
      </c>
      <c r="I315" s="103">
        <f>SUM(I316:I319)</f>
        <v>0</v>
      </c>
      <c r="J315" s="103">
        <f t="shared" ref="J315:N315" si="53">SUM(J316:J319)</f>
        <v>0</v>
      </c>
      <c r="K315" s="103">
        <f t="shared" si="53"/>
        <v>-2400</v>
      </c>
      <c r="L315" s="103">
        <f t="shared" si="53"/>
        <v>0</v>
      </c>
      <c r="M315" s="103">
        <f t="shared" si="53"/>
        <v>2400</v>
      </c>
      <c r="N315" s="103">
        <f t="shared" si="53"/>
        <v>0</v>
      </c>
      <c r="O315" s="1">
        <v>0</v>
      </c>
      <c r="P315" s="232" t="s">
        <v>152</v>
      </c>
      <c r="Q315" s="134"/>
      <c r="R315" s="10"/>
      <c r="S315" s="10"/>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c r="IW315" s="7"/>
      <c r="IX315" s="7"/>
      <c r="IY315" s="7"/>
      <c r="IZ315" s="7"/>
      <c r="JA315" s="7"/>
    </row>
    <row r="316" spans="1:261" s="8" customFormat="1" ht="28.5" hidden="1" customHeight="1" outlineLevel="1" x14ac:dyDescent="0.4">
      <c r="A316" s="186"/>
      <c r="B316" s="204"/>
      <c r="C316" s="184"/>
      <c r="D316" s="112"/>
      <c r="E316" s="112"/>
      <c r="F316" s="112"/>
      <c r="G316" s="112"/>
      <c r="H316" s="9" t="s">
        <v>7</v>
      </c>
      <c r="I316" s="103">
        <f>SUM(J316:M316)</f>
        <v>0</v>
      </c>
      <c r="J316" s="103"/>
      <c r="K316" s="103">
        <v>0</v>
      </c>
      <c r="L316" s="103">
        <v>0</v>
      </c>
      <c r="M316" s="103">
        <v>0</v>
      </c>
      <c r="N316" s="103">
        <v>0</v>
      </c>
      <c r="O316" s="1">
        <v>0</v>
      </c>
      <c r="P316" s="233"/>
      <c r="Q316" s="134"/>
      <c r="R316" s="10"/>
      <c r="S316" s="10"/>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c r="GA316" s="7"/>
      <c r="GB316" s="7"/>
      <c r="GC316" s="7"/>
      <c r="GD316" s="7"/>
      <c r="GE316" s="7"/>
      <c r="GF316" s="7"/>
      <c r="GG316" s="7"/>
      <c r="GH316" s="7"/>
      <c r="GI316" s="7"/>
      <c r="GJ316" s="7"/>
      <c r="GK316" s="7"/>
      <c r="GL316" s="7"/>
      <c r="GM316" s="7"/>
      <c r="GN316" s="7"/>
      <c r="GO316" s="7"/>
      <c r="GP316" s="7"/>
      <c r="GQ316" s="7"/>
      <c r="GR316" s="7"/>
      <c r="GS316" s="7"/>
      <c r="GT316" s="7"/>
      <c r="GU316" s="7"/>
      <c r="GV316" s="7"/>
      <c r="GW316" s="7"/>
      <c r="GX316" s="7"/>
      <c r="GY316" s="7"/>
      <c r="GZ316" s="7"/>
      <c r="HA316" s="7"/>
      <c r="HB316" s="7"/>
      <c r="HC316" s="7"/>
      <c r="HD316" s="7"/>
      <c r="HE316" s="7"/>
      <c r="HF316" s="7"/>
      <c r="HG316" s="7"/>
      <c r="HH316" s="7"/>
      <c r="HI316" s="7"/>
      <c r="HJ316" s="7"/>
      <c r="HK316" s="7"/>
      <c r="HL316" s="7"/>
      <c r="HM316" s="7"/>
      <c r="HN316" s="7"/>
      <c r="HO316" s="7"/>
      <c r="HP316" s="7"/>
      <c r="HQ316" s="7"/>
      <c r="HR316" s="7"/>
      <c r="HS316" s="7"/>
      <c r="HT316" s="7"/>
      <c r="HU316" s="7"/>
      <c r="HV316" s="7"/>
      <c r="HW316" s="7"/>
      <c r="HX316" s="7"/>
      <c r="HY316" s="7"/>
      <c r="HZ316" s="7"/>
      <c r="IA316" s="7"/>
      <c r="IB316" s="7"/>
      <c r="IC316" s="7"/>
      <c r="ID316" s="7"/>
      <c r="IE316" s="7"/>
      <c r="IF316" s="7"/>
      <c r="IG316" s="7"/>
      <c r="IH316" s="7"/>
      <c r="II316" s="7"/>
      <c r="IJ316" s="7"/>
      <c r="IK316" s="7"/>
      <c r="IL316" s="7"/>
      <c r="IM316" s="7"/>
      <c r="IN316" s="7"/>
      <c r="IO316" s="7"/>
      <c r="IP316" s="7"/>
      <c r="IQ316" s="7"/>
      <c r="IR316" s="7"/>
      <c r="IS316" s="7"/>
      <c r="IT316" s="7"/>
      <c r="IU316" s="7"/>
      <c r="IV316" s="7"/>
      <c r="IW316" s="7"/>
      <c r="IX316" s="7"/>
      <c r="IY316" s="7"/>
      <c r="IZ316" s="7"/>
      <c r="JA316" s="7"/>
    </row>
    <row r="317" spans="1:261" s="8" customFormat="1" ht="28.5" hidden="1" customHeight="1" outlineLevel="1" x14ac:dyDescent="0.4">
      <c r="A317" s="186"/>
      <c r="B317" s="204"/>
      <c r="C317" s="184"/>
      <c r="D317" s="112"/>
      <c r="E317" s="112"/>
      <c r="F317" s="112"/>
      <c r="G317" s="112"/>
      <c r="H317" s="9" t="s">
        <v>8</v>
      </c>
      <c r="I317" s="103">
        <f>SUM(J317:M317)</f>
        <v>0</v>
      </c>
      <c r="J317" s="103"/>
      <c r="K317" s="103">
        <v>-2375</v>
      </c>
      <c r="L317" s="103">
        <v>0</v>
      </c>
      <c r="M317" s="103">
        <v>2375</v>
      </c>
      <c r="N317" s="103">
        <v>0</v>
      </c>
      <c r="O317" s="1">
        <v>0</v>
      </c>
      <c r="P317" s="233"/>
      <c r="Q317" s="134"/>
      <c r="R317" s="10"/>
      <c r="S317" s="10"/>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c r="GS317" s="7"/>
      <c r="GT317" s="7"/>
      <c r="GU317" s="7"/>
      <c r="GV317" s="7"/>
      <c r="GW317" s="7"/>
      <c r="GX317" s="7"/>
      <c r="GY317" s="7"/>
      <c r="GZ317" s="7"/>
      <c r="HA317" s="7"/>
      <c r="HB317" s="7"/>
      <c r="HC317" s="7"/>
      <c r="HD317" s="7"/>
      <c r="HE317" s="7"/>
      <c r="HF317" s="7"/>
      <c r="HG317" s="7"/>
      <c r="HH317" s="7"/>
      <c r="HI317" s="7"/>
      <c r="HJ317" s="7"/>
      <c r="HK317" s="7"/>
      <c r="HL317" s="7"/>
      <c r="HM317" s="7"/>
      <c r="HN317" s="7"/>
      <c r="HO317" s="7"/>
      <c r="HP317" s="7"/>
      <c r="HQ317" s="7"/>
      <c r="HR317" s="7"/>
      <c r="HS317" s="7"/>
      <c r="HT317" s="7"/>
      <c r="HU317" s="7"/>
      <c r="HV317" s="7"/>
      <c r="HW317" s="7"/>
      <c r="HX317" s="7"/>
      <c r="HY317" s="7"/>
      <c r="HZ317" s="7"/>
      <c r="IA317" s="7"/>
      <c r="IB317" s="7"/>
      <c r="IC317" s="7"/>
      <c r="ID317" s="7"/>
      <c r="IE317" s="7"/>
      <c r="IF317" s="7"/>
      <c r="IG317" s="7"/>
      <c r="IH317" s="7"/>
      <c r="II317" s="7"/>
      <c r="IJ317" s="7"/>
      <c r="IK317" s="7"/>
      <c r="IL317" s="7"/>
      <c r="IM317" s="7"/>
      <c r="IN317" s="7"/>
      <c r="IO317" s="7"/>
      <c r="IP317" s="7"/>
      <c r="IQ317" s="7"/>
      <c r="IR317" s="7"/>
      <c r="IS317" s="7"/>
      <c r="IT317" s="7"/>
      <c r="IU317" s="7"/>
      <c r="IV317" s="7"/>
      <c r="IW317" s="7"/>
      <c r="IX317" s="7"/>
      <c r="IY317" s="7"/>
      <c r="IZ317" s="7"/>
      <c r="JA317" s="7"/>
    </row>
    <row r="318" spans="1:261" s="8" customFormat="1" ht="28.5" hidden="1" customHeight="1" outlineLevel="1" x14ac:dyDescent="0.4">
      <c r="A318" s="186"/>
      <c r="B318" s="205"/>
      <c r="C318" s="184"/>
      <c r="D318" s="112"/>
      <c r="E318" s="112"/>
      <c r="F318" s="112"/>
      <c r="G318" s="112"/>
      <c r="H318" s="9" t="s">
        <v>9</v>
      </c>
      <c r="I318" s="103">
        <f>SUM(J318:M318)</f>
        <v>0</v>
      </c>
      <c r="J318" s="103"/>
      <c r="K318" s="103">
        <v>-25</v>
      </c>
      <c r="L318" s="103">
        <v>0</v>
      </c>
      <c r="M318" s="103">
        <v>25</v>
      </c>
      <c r="N318" s="103">
        <v>0</v>
      </c>
      <c r="O318" s="1">
        <v>0</v>
      </c>
      <c r="P318" s="233"/>
      <c r="Q318" s="134"/>
      <c r="R318" s="10"/>
      <c r="S318" s="10"/>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7"/>
      <c r="GC318" s="7"/>
      <c r="GD318" s="7"/>
      <c r="GE318" s="7"/>
      <c r="GF318" s="7"/>
      <c r="GG318" s="7"/>
      <c r="GH318" s="7"/>
      <c r="GI318" s="7"/>
      <c r="GJ318" s="7"/>
      <c r="GK318" s="7"/>
      <c r="GL318" s="7"/>
      <c r="GM318" s="7"/>
      <c r="GN318" s="7"/>
      <c r="GO318" s="7"/>
      <c r="GP318" s="7"/>
      <c r="GQ318" s="7"/>
      <c r="GR318" s="7"/>
      <c r="GS318" s="7"/>
      <c r="GT318" s="7"/>
      <c r="GU318" s="7"/>
      <c r="GV318" s="7"/>
      <c r="GW318" s="7"/>
      <c r="GX318" s="7"/>
      <c r="GY318" s="7"/>
      <c r="GZ318" s="7"/>
      <c r="HA318" s="7"/>
      <c r="HB318" s="7"/>
      <c r="HC318" s="7"/>
      <c r="HD318" s="7"/>
      <c r="HE318" s="7"/>
      <c r="HF318" s="7"/>
      <c r="HG318" s="7"/>
      <c r="HH318" s="7"/>
      <c r="HI318" s="7"/>
      <c r="HJ318" s="7"/>
      <c r="HK318" s="7"/>
      <c r="HL318" s="7"/>
      <c r="HM318" s="7"/>
      <c r="HN318" s="7"/>
      <c r="HO318" s="7"/>
      <c r="HP318" s="7"/>
      <c r="HQ318" s="7"/>
      <c r="HR318" s="7"/>
      <c r="HS318" s="7"/>
      <c r="HT318" s="7"/>
      <c r="HU318" s="7"/>
      <c r="HV318" s="7"/>
      <c r="HW318" s="7"/>
      <c r="HX318" s="7"/>
      <c r="HY318" s="7"/>
      <c r="HZ318" s="7"/>
      <c r="IA318" s="7"/>
      <c r="IB318" s="7"/>
      <c r="IC318" s="7"/>
      <c r="ID318" s="7"/>
      <c r="IE318" s="7"/>
      <c r="IF318" s="7"/>
      <c r="IG318" s="7"/>
      <c r="IH318" s="7"/>
      <c r="II318" s="7"/>
      <c r="IJ318" s="7"/>
      <c r="IK318" s="7"/>
      <c r="IL318" s="7"/>
      <c r="IM318" s="7"/>
      <c r="IN318" s="7"/>
      <c r="IO318" s="7"/>
      <c r="IP318" s="7"/>
      <c r="IQ318" s="7"/>
      <c r="IR318" s="7"/>
      <c r="IS318" s="7"/>
      <c r="IT318" s="7"/>
      <c r="IU318" s="7"/>
      <c r="IV318" s="7"/>
      <c r="IW318" s="7"/>
      <c r="IX318" s="7"/>
      <c r="IY318" s="7"/>
      <c r="IZ318" s="7"/>
      <c r="JA318" s="7"/>
    </row>
    <row r="319" spans="1:261" s="8" customFormat="1" ht="40.5" hidden="1" customHeight="1" outlineLevel="1" x14ac:dyDescent="0.4">
      <c r="A319" s="149"/>
      <c r="B319" s="206"/>
      <c r="C319" s="185"/>
      <c r="D319" s="128"/>
      <c r="E319" s="128"/>
      <c r="F319" s="128"/>
      <c r="G319" s="128"/>
      <c r="H319" s="9" t="s">
        <v>107</v>
      </c>
      <c r="I319" s="103">
        <f>SUM(J319:M319)</f>
        <v>0</v>
      </c>
      <c r="J319" s="103"/>
      <c r="K319" s="103">
        <v>0</v>
      </c>
      <c r="L319" s="103">
        <v>0</v>
      </c>
      <c r="M319" s="103">
        <v>0</v>
      </c>
      <c r="N319" s="103">
        <v>0</v>
      </c>
      <c r="O319" s="1">
        <v>0</v>
      </c>
      <c r="P319" s="185"/>
      <c r="Q319" s="134"/>
      <c r="R319" s="10"/>
      <c r="S319" s="10"/>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c r="HR319" s="7"/>
      <c r="HS319" s="7"/>
      <c r="HT319" s="7"/>
      <c r="HU319" s="7"/>
      <c r="HV319" s="7"/>
      <c r="HW319" s="7"/>
      <c r="HX319" s="7"/>
      <c r="HY319" s="7"/>
      <c r="HZ319" s="7"/>
      <c r="IA319" s="7"/>
      <c r="IB319" s="7"/>
      <c r="IC319" s="7"/>
      <c r="ID319" s="7"/>
      <c r="IE319" s="7"/>
      <c r="IF319" s="7"/>
      <c r="IG319" s="7"/>
      <c r="IH319" s="7"/>
      <c r="II319" s="7"/>
      <c r="IJ319" s="7"/>
      <c r="IK319" s="7"/>
      <c r="IL319" s="7"/>
      <c r="IM319" s="7"/>
      <c r="IN319" s="7"/>
      <c r="IO319" s="7"/>
      <c r="IP319" s="7"/>
      <c r="IQ319" s="7"/>
      <c r="IR319" s="7"/>
      <c r="IS319" s="7"/>
      <c r="IT319" s="7"/>
      <c r="IU319" s="7"/>
      <c r="IV319" s="7"/>
      <c r="IW319" s="7"/>
      <c r="IX319" s="7"/>
      <c r="IY319" s="7"/>
      <c r="IZ319" s="7"/>
      <c r="JA319" s="7"/>
    </row>
    <row r="320" spans="1:261" s="8" customFormat="1" ht="28.5" customHeight="1" outlineLevel="1" x14ac:dyDescent="0.4">
      <c r="A320" s="113" t="s">
        <v>477</v>
      </c>
      <c r="B320" s="126" t="s">
        <v>157</v>
      </c>
      <c r="C320" s="119" t="s">
        <v>376</v>
      </c>
      <c r="D320" s="112">
        <v>44197</v>
      </c>
      <c r="E320" s="112">
        <v>45291</v>
      </c>
      <c r="F320" s="112">
        <v>44197</v>
      </c>
      <c r="G320" s="112"/>
      <c r="H320" s="9" t="s">
        <v>6</v>
      </c>
      <c r="I320" s="103">
        <f>SUM(I321:I324)</f>
        <v>6000</v>
      </c>
      <c r="J320" s="103">
        <f t="shared" ref="J320:N320" si="54">SUM(J321:J324)</f>
        <v>0</v>
      </c>
      <c r="K320" s="103">
        <f t="shared" si="54"/>
        <v>-3040</v>
      </c>
      <c r="L320" s="103">
        <f t="shared" si="54"/>
        <v>0</v>
      </c>
      <c r="M320" s="103">
        <f t="shared" si="54"/>
        <v>9040</v>
      </c>
      <c r="N320" s="103">
        <f t="shared" si="54"/>
        <v>0</v>
      </c>
      <c r="O320" s="1">
        <v>0</v>
      </c>
      <c r="P320" s="207"/>
      <c r="Q320" s="138"/>
      <c r="R320" s="10"/>
      <c r="S320" s="10"/>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c r="HR320" s="7"/>
      <c r="HS320" s="7"/>
      <c r="HT320" s="7"/>
      <c r="HU320" s="7"/>
      <c r="HV320" s="7"/>
      <c r="HW320" s="7"/>
      <c r="HX320" s="7"/>
      <c r="HY320" s="7"/>
      <c r="HZ320" s="7"/>
      <c r="IA320" s="7"/>
      <c r="IB320" s="7"/>
      <c r="IC320" s="7"/>
      <c r="ID320" s="7"/>
      <c r="IE320" s="7"/>
      <c r="IF320" s="7"/>
      <c r="IG320" s="7"/>
      <c r="IH320" s="7"/>
      <c r="II320" s="7"/>
      <c r="IJ320" s="7"/>
      <c r="IK320" s="7"/>
      <c r="IL320" s="7"/>
      <c r="IM320" s="7"/>
      <c r="IN320" s="7"/>
      <c r="IO320" s="7"/>
      <c r="IP320" s="7"/>
      <c r="IQ320" s="7"/>
      <c r="IR320" s="7"/>
      <c r="IS320" s="7"/>
      <c r="IT320" s="7"/>
      <c r="IU320" s="7"/>
      <c r="IV320" s="7"/>
      <c r="IW320" s="7"/>
      <c r="IX320" s="7"/>
      <c r="IY320" s="7"/>
      <c r="IZ320" s="7"/>
      <c r="JA320" s="7"/>
    </row>
    <row r="321" spans="1:261" s="8" customFormat="1" ht="28.5" customHeight="1" outlineLevel="1" x14ac:dyDescent="0.4">
      <c r="A321" s="114"/>
      <c r="B321" s="126"/>
      <c r="C321" s="184"/>
      <c r="D321" s="112"/>
      <c r="E321" s="112"/>
      <c r="F321" s="112"/>
      <c r="G321" s="112"/>
      <c r="H321" s="9" t="s">
        <v>7</v>
      </c>
      <c r="I321" s="103">
        <f>SUM(J321:M321)</f>
        <v>0</v>
      </c>
      <c r="J321" s="103"/>
      <c r="K321" s="103">
        <f>K326</f>
        <v>0</v>
      </c>
      <c r="L321" s="103">
        <f t="shared" ref="L321:M324" si="55">L326</f>
        <v>0</v>
      </c>
      <c r="M321" s="103">
        <f t="shared" si="55"/>
        <v>0</v>
      </c>
      <c r="N321" s="103">
        <v>0</v>
      </c>
      <c r="O321" s="1">
        <v>0</v>
      </c>
      <c r="P321" s="186"/>
      <c r="Q321" s="138"/>
      <c r="R321" s="10"/>
      <c r="S321" s="10"/>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c r="HR321" s="7"/>
      <c r="HS321" s="7"/>
      <c r="HT321" s="7"/>
      <c r="HU321" s="7"/>
      <c r="HV321" s="7"/>
      <c r="HW321" s="7"/>
      <c r="HX321" s="7"/>
      <c r="HY321" s="7"/>
      <c r="HZ321" s="7"/>
      <c r="IA321" s="7"/>
      <c r="IB321" s="7"/>
      <c r="IC321" s="7"/>
      <c r="ID321" s="7"/>
      <c r="IE321" s="7"/>
      <c r="IF321" s="7"/>
      <c r="IG321" s="7"/>
      <c r="IH321" s="7"/>
      <c r="II321" s="7"/>
      <c r="IJ321" s="7"/>
      <c r="IK321" s="7"/>
      <c r="IL321" s="7"/>
      <c r="IM321" s="7"/>
      <c r="IN321" s="7"/>
      <c r="IO321" s="7"/>
      <c r="IP321" s="7"/>
      <c r="IQ321" s="7"/>
      <c r="IR321" s="7"/>
      <c r="IS321" s="7"/>
      <c r="IT321" s="7"/>
      <c r="IU321" s="7"/>
      <c r="IV321" s="7"/>
      <c r="IW321" s="7"/>
      <c r="IX321" s="7"/>
      <c r="IY321" s="7"/>
      <c r="IZ321" s="7"/>
      <c r="JA321" s="7"/>
    </row>
    <row r="322" spans="1:261" s="8" customFormat="1" ht="28.5" customHeight="1" outlineLevel="1" x14ac:dyDescent="0.4">
      <c r="A322" s="114"/>
      <c r="B322" s="126"/>
      <c r="C322" s="184"/>
      <c r="D322" s="112"/>
      <c r="E322" s="112"/>
      <c r="F322" s="112"/>
      <c r="G322" s="112"/>
      <c r="H322" s="9" t="s">
        <v>8</v>
      </c>
      <c r="I322" s="103">
        <f>SUM(J322:M322)</f>
        <v>5940</v>
      </c>
      <c r="J322" s="103"/>
      <c r="K322" s="103">
        <f>K327</f>
        <v>-3009.6</v>
      </c>
      <c r="L322" s="103">
        <f t="shared" si="55"/>
        <v>0</v>
      </c>
      <c r="M322" s="103">
        <f t="shared" si="55"/>
        <v>8949.6</v>
      </c>
      <c r="N322" s="103">
        <v>0</v>
      </c>
      <c r="O322" s="1">
        <v>0</v>
      </c>
      <c r="P322" s="186"/>
      <c r="Q322" s="138"/>
      <c r="R322" s="10"/>
      <c r="S322" s="10"/>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c r="HR322" s="7"/>
      <c r="HS322" s="7"/>
      <c r="HT322" s="7"/>
      <c r="HU322" s="7"/>
      <c r="HV322" s="7"/>
      <c r="HW322" s="7"/>
      <c r="HX322" s="7"/>
      <c r="HY322" s="7"/>
      <c r="HZ322" s="7"/>
      <c r="IA322" s="7"/>
      <c r="IB322" s="7"/>
      <c r="IC322" s="7"/>
      <c r="ID322" s="7"/>
      <c r="IE322" s="7"/>
      <c r="IF322" s="7"/>
      <c r="IG322" s="7"/>
      <c r="IH322" s="7"/>
      <c r="II322" s="7"/>
      <c r="IJ322" s="7"/>
      <c r="IK322" s="7"/>
      <c r="IL322" s="7"/>
      <c r="IM322" s="7"/>
      <c r="IN322" s="7"/>
      <c r="IO322" s="7"/>
      <c r="IP322" s="7"/>
      <c r="IQ322" s="7"/>
      <c r="IR322" s="7"/>
      <c r="IS322" s="7"/>
      <c r="IT322" s="7"/>
      <c r="IU322" s="7"/>
      <c r="IV322" s="7"/>
      <c r="IW322" s="7"/>
      <c r="IX322" s="7"/>
      <c r="IY322" s="7"/>
      <c r="IZ322" s="7"/>
      <c r="JA322" s="7"/>
    </row>
    <row r="323" spans="1:261" s="8" customFormat="1" ht="28.5" customHeight="1" outlineLevel="1" x14ac:dyDescent="0.4">
      <c r="A323" s="114"/>
      <c r="B323" s="126"/>
      <c r="C323" s="184"/>
      <c r="D323" s="112"/>
      <c r="E323" s="112"/>
      <c r="F323" s="112"/>
      <c r="G323" s="112"/>
      <c r="H323" s="9" t="s">
        <v>9</v>
      </c>
      <c r="I323" s="103">
        <f>SUM(J323:M323)</f>
        <v>60.000000000000007</v>
      </c>
      <c r="J323" s="103"/>
      <c r="K323" s="103">
        <f>K328</f>
        <v>-30.4</v>
      </c>
      <c r="L323" s="103">
        <f t="shared" si="55"/>
        <v>0</v>
      </c>
      <c r="M323" s="103">
        <f t="shared" si="55"/>
        <v>90.4</v>
      </c>
      <c r="N323" s="103">
        <v>0</v>
      </c>
      <c r="O323" s="1">
        <v>0</v>
      </c>
      <c r="P323" s="186"/>
      <c r="Q323" s="138"/>
      <c r="R323" s="10"/>
      <c r="S323" s="10"/>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c r="IW323" s="7"/>
      <c r="IX323" s="7"/>
      <c r="IY323" s="7"/>
      <c r="IZ323" s="7"/>
      <c r="JA323" s="7"/>
    </row>
    <row r="324" spans="1:261" s="8" customFormat="1" ht="42" outlineLevel="1" x14ac:dyDescent="0.4">
      <c r="A324" s="114"/>
      <c r="B324" s="126"/>
      <c r="C324" s="184"/>
      <c r="D324" s="128"/>
      <c r="E324" s="128"/>
      <c r="F324" s="128"/>
      <c r="G324" s="128"/>
      <c r="H324" s="9" t="s">
        <v>107</v>
      </c>
      <c r="I324" s="103">
        <f>SUM(J324:M324)</f>
        <v>0</v>
      </c>
      <c r="J324" s="103"/>
      <c r="K324" s="103">
        <f>K329</f>
        <v>0</v>
      </c>
      <c r="L324" s="103">
        <f t="shared" si="55"/>
        <v>0</v>
      </c>
      <c r="M324" s="103">
        <f t="shared" si="55"/>
        <v>0</v>
      </c>
      <c r="N324" s="103">
        <v>0</v>
      </c>
      <c r="O324" s="1">
        <v>0</v>
      </c>
      <c r="P324" s="149"/>
      <c r="Q324" s="138"/>
      <c r="R324" s="10"/>
      <c r="S324" s="10"/>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c r="HR324" s="7"/>
      <c r="HS324" s="7"/>
      <c r="HT324" s="7"/>
      <c r="HU324" s="7"/>
      <c r="HV324" s="7"/>
      <c r="HW324" s="7"/>
      <c r="HX324" s="7"/>
      <c r="HY324" s="7"/>
      <c r="HZ324" s="7"/>
      <c r="IA324" s="7"/>
      <c r="IB324" s="7"/>
      <c r="IC324" s="7"/>
      <c r="ID324" s="7"/>
      <c r="IE324" s="7"/>
      <c r="IF324" s="7"/>
      <c r="IG324" s="7"/>
      <c r="IH324" s="7"/>
      <c r="II324" s="7"/>
      <c r="IJ324" s="7"/>
      <c r="IK324" s="7"/>
      <c r="IL324" s="7"/>
      <c r="IM324" s="7"/>
      <c r="IN324" s="7"/>
      <c r="IO324" s="7"/>
      <c r="IP324" s="7"/>
      <c r="IQ324" s="7"/>
      <c r="IR324" s="7"/>
      <c r="IS324" s="7"/>
      <c r="IT324" s="7"/>
      <c r="IU324" s="7"/>
      <c r="IV324" s="7"/>
      <c r="IW324" s="7"/>
      <c r="IX324" s="7"/>
      <c r="IY324" s="7"/>
      <c r="IZ324" s="7"/>
      <c r="JA324" s="7"/>
    </row>
    <row r="325" spans="1:261" s="8" customFormat="1" ht="28.5" customHeight="1" outlineLevel="1" x14ac:dyDescent="0.4">
      <c r="A325" s="186"/>
      <c r="B325" s="116" t="s">
        <v>68</v>
      </c>
      <c r="C325" s="184"/>
      <c r="D325" s="112">
        <v>44197</v>
      </c>
      <c r="E325" s="112">
        <v>44561</v>
      </c>
      <c r="F325" s="112">
        <v>44197</v>
      </c>
      <c r="G325" s="112"/>
      <c r="H325" s="9" t="s">
        <v>6</v>
      </c>
      <c r="I325" s="103">
        <f>SUM(I326:I329)</f>
        <v>6000</v>
      </c>
      <c r="J325" s="103">
        <f t="shared" ref="J325:N325" si="56">SUM(J326:J329)</f>
        <v>0</v>
      </c>
      <c r="K325" s="103">
        <f t="shared" si="56"/>
        <v>-3040</v>
      </c>
      <c r="L325" s="103">
        <f t="shared" si="56"/>
        <v>0</v>
      </c>
      <c r="M325" s="103">
        <f t="shared" si="56"/>
        <v>9040</v>
      </c>
      <c r="N325" s="103">
        <f t="shared" si="56"/>
        <v>0</v>
      </c>
      <c r="O325" s="1">
        <v>0</v>
      </c>
      <c r="P325" s="203" t="s">
        <v>589</v>
      </c>
      <c r="Q325" s="134"/>
      <c r="R325" s="10"/>
      <c r="S325" s="10"/>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c r="HR325" s="7"/>
      <c r="HS325" s="7"/>
      <c r="HT325" s="7"/>
      <c r="HU325" s="7"/>
      <c r="HV325" s="7"/>
      <c r="HW325" s="7"/>
      <c r="HX325" s="7"/>
      <c r="HY325" s="7"/>
      <c r="HZ325" s="7"/>
      <c r="IA325" s="7"/>
      <c r="IB325" s="7"/>
      <c r="IC325" s="7"/>
      <c r="ID325" s="7"/>
      <c r="IE325" s="7"/>
      <c r="IF325" s="7"/>
      <c r="IG325" s="7"/>
      <c r="IH325" s="7"/>
      <c r="II325" s="7"/>
      <c r="IJ325" s="7"/>
      <c r="IK325" s="7"/>
      <c r="IL325" s="7"/>
      <c r="IM325" s="7"/>
      <c r="IN325" s="7"/>
      <c r="IO325" s="7"/>
      <c r="IP325" s="7"/>
      <c r="IQ325" s="7"/>
      <c r="IR325" s="7"/>
      <c r="IS325" s="7"/>
      <c r="IT325" s="7"/>
      <c r="IU325" s="7"/>
      <c r="IV325" s="7"/>
      <c r="IW325" s="7"/>
      <c r="IX325" s="7"/>
      <c r="IY325" s="7"/>
      <c r="IZ325" s="7"/>
      <c r="JA325" s="7"/>
    </row>
    <row r="326" spans="1:261" s="8" customFormat="1" ht="28.5" customHeight="1" outlineLevel="1" x14ac:dyDescent="0.4">
      <c r="A326" s="186"/>
      <c r="B326" s="204"/>
      <c r="C326" s="184"/>
      <c r="D326" s="112"/>
      <c r="E326" s="112"/>
      <c r="F326" s="112"/>
      <c r="G326" s="112"/>
      <c r="H326" s="9" t="s">
        <v>7</v>
      </c>
      <c r="I326" s="103">
        <f>SUM(J326:M326)</f>
        <v>0</v>
      </c>
      <c r="J326" s="103"/>
      <c r="K326" s="103">
        <v>0</v>
      </c>
      <c r="L326" s="103">
        <v>0</v>
      </c>
      <c r="M326" s="103">
        <v>0</v>
      </c>
      <c r="N326" s="103">
        <v>0</v>
      </c>
      <c r="O326" s="1">
        <v>0</v>
      </c>
      <c r="P326" s="203"/>
      <c r="Q326" s="134"/>
      <c r="R326" s="10"/>
      <c r="S326" s="10"/>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c r="IA326" s="7"/>
      <c r="IB326" s="7"/>
      <c r="IC326" s="7"/>
      <c r="ID326" s="7"/>
      <c r="IE326" s="7"/>
      <c r="IF326" s="7"/>
      <c r="IG326" s="7"/>
      <c r="IH326" s="7"/>
      <c r="II326" s="7"/>
      <c r="IJ326" s="7"/>
      <c r="IK326" s="7"/>
      <c r="IL326" s="7"/>
      <c r="IM326" s="7"/>
      <c r="IN326" s="7"/>
      <c r="IO326" s="7"/>
      <c r="IP326" s="7"/>
      <c r="IQ326" s="7"/>
      <c r="IR326" s="7"/>
      <c r="IS326" s="7"/>
      <c r="IT326" s="7"/>
      <c r="IU326" s="7"/>
      <c r="IV326" s="7"/>
      <c r="IW326" s="7"/>
      <c r="IX326" s="7"/>
      <c r="IY326" s="7"/>
      <c r="IZ326" s="7"/>
      <c r="JA326" s="7"/>
    </row>
    <row r="327" spans="1:261" s="8" customFormat="1" ht="28.5" customHeight="1" outlineLevel="1" x14ac:dyDescent="0.4">
      <c r="A327" s="186"/>
      <c r="B327" s="204"/>
      <c r="C327" s="184"/>
      <c r="D327" s="112"/>
      <c r="E327" s="112"/>
      <c r="F327" s="112"/>
      <c r="G327" s="112"/>
      <c r="H327" s="9" t="s">
        <v>8</v>
      </c>
      <c r="I327" s="103">
        <f>SUM(J327:M327)</f>
        <v>5940</v>
      </c>
      <c r="J327" s="103"/>
      <c r="K327" s="103">
        <v>-3009.6</v>
      </c>
      <c r="L327" s="103">
        <v>0</v>
      </c>
      <c r="M327" s="103">
        <v>8949.6</v>
      </c>
      <c r="N327" s="103">
        <v>0</v>
      </c>
      <c r="O327" s="1">
        <v>0</v>
      </c>
      <c r="P327" s="203"/>
      <c r="Q327" s="134"/>
      <c r="R327" s="10"/>
      <c r="S327" s="10"/>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c r="IA327" s="7"/>
      <c r="IB327" s="7"/>
      <c r="IC327" s="7"/>
      <c r="ID327" s="7"/>
      <c r="IE327" s="7"/>
      <c r="IF327" s="7"/>
      <c r="IG327" s="7"/>
      <c r="IH327" s="7"/>
      <c r="II327" s="7"/>
      <c r="IJ327" s="7"/>
      <c r="IK327" s="7"/>
      <c r="IL327" s="7"/>
      <c r="IM327" s="7"/>
      <c r="IN327" s="7"/>
      <c r="IO327" s="7"/>
      <c r="IP327" s="7"/>
      <c r="IQ327" s="7"/>
      <c r="IR327" s="7"/>
      <c r="IS327" s="7"/>
      <c r="IT327" s="7"/>
      <c r="IU327" s="7"/>
      <c r="IV327" s="7"/>
      <c r="IW327" s="7"/>
      <c r="IX327" s="7"/>
      <c r="IY327" s="7"/>
      <c r="IZ327" s="7"/>
      <c r="JA327" s="7"/>
    </row>
    <row r="328" spans="1:261" s="8" customFormat="1" ht="28.5" customHeight="1" outlineLevel="1" x14ac:dyDescent="0.4">
      <c r="A328" s="186"/>
      <c r="B328" s="205"/>
      <c r="C328" s="184"/>
      <c r="D328" s="112"/>
      <c r="E328" s="112"/>
      <c r="F328" s="112"/>
      <c r="G328" s="112"/>
      <c r="H328" s="9" t="s">
        <v>9</v>
      </c>
      <c r="I328" s="103">
        <f>SUM(J328:M328)</f>
        <v>60.000000000000007</v>
      </c>
      <c r="J328" s="103"/>
      <c r="K328" s="103">
        <v>-30.4</v>
      </c>
      <c r="L328" s="103">
        <v>0</v>
      </c>
      <c r="M328" s="103">
        <v>90.4</v>
      </c>
      <c r="N328" s="103">
        <v>0</v>
      </c>
      <c r="O328" s="1">
        <v>0</v>
      </c>
      <c r="P328" s="203"/>
      <c r="Q328" s="134"/>
      <c r="R328" s="10"/>
      <c r="S328" s="10"/>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c r="IW328" s="7"/>
      <c r="IX328" s="7"/>
      <c r="IY328" s="7"/>
      <c r="IZ328" s="7"/>
      <c r="JA328" s="7"/>
    </row>
    <row r="329" spans="1:261" s="8" customFormat="1" ht="42" outlineLevel="1" x14ac:dyDescent="0.4">
      <c r="A329" s="149"/>
      <c r="B329" s="206"/>
      <c r="C329" s="185"/>
      <c r="D329" s="128"/>
      <c r="E329" s="128"/>
      <c r="F329" s="128"/>
      <c r="G329" s="128"/>
      <c r="H329" s="9" t="s">
        <v>107</v>
      </c>
      <c r="I329" s="103">
        <f>SUM(J329:M329)</f>
        <v>0</v>
      </c>
      <c r="J329" s="103"/>
      <c r="K329" s="103">
        <v>0</v>
      </c>
      <c r="L329" s="103">
        <v>0</v>
      </c>
      <c r="M329" s="103">
        <v>0</v>
      </c>
      <c r="N329" s="103">
        <v>0</v>
      </c>
      <c r="O329" s="1">
        <v>0</v>
      </c>
      <c r="P329" s="127"/>
      <c r="Q329" s="134"/>
      <c r="R329" s="10"/>
      <c r="S329" s="10"/>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c r="IW329" s="7"/>
      <c r="IX329" s="7"/>
      <c r="IY329" s="7"/>
      <c r="IZ329" s="7"/>
      <c r="JA329" s="7"/>
    </row>
    <row r="330" spans="1:261" s="8" customFormat="1" ht="41.25" customHeight="1" outlineLevel="1" x14ac:dyDescent="0.4">
      <c r="A330" s="113" t="s">
        <v>478</v>
      </c>
      <c r="B330" s="126" t="s">
        <v>158</v>
      </c>
      <c r="C330" s="119" t="s">
        <v>377</v>
      </c>
      <c r="D330" s="112">
        <v>44197</v>
      </c>
      <c r="E330" s="112">
        <v>45291</v>
      </c>
      <c r="F330" s="112">
        <v>44197</v>
      </c>
      <c r="G330" s="112"/>
      <c r="H330" s="9" t="s">
        <v>6</v>
      </c>
      <c r="I330" s="103">
        <f>SUM(I331:I334)</f>
        <v>45000</v>
      </c>
      <c r="J330" s="103">
        <f t="shared" ref="J330:N330" si="57">SUM(J331:J334)</f>
        <v>0</v>
      </c>
      <c r="K330" s="103">
        <f t="shared" si="57"/>
        <v>0</v>
      </c>
      <c r="L330" s="103">
        <f t="shared" si="57"/>
        <v>-600</v>
      </c>
      <c r="M330" s="103">
        <f t="shared" si="57"/>
        <v>45600</v>
      </c>
      <c r="N330" s="103">
        <f t="shared" si="57"/>
        <v>0</v>
      </c>
      <c r="O330" s="1">
        <v>0</v>
      </c>
      <c r="P330" s="207"/>
      <c r="Q330" s="138"/>
      <c r="R330" s="10"/>
      <c r="S330" s="10"/>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c r="IW330" s="7"/>
      <c r="IX330" s="7"/>
      <c r="IY330" s="7"/>
      <c r="IZ330" s="7"/>
      <c r="JA330" s="7"/>
    </row>
    <row r="331" spans="1:261" s="8" customFormat="1" ht="41.25" customHeight="1" outlineLevel="1" x14ac:dyDescent="0.4">
      <c r="A331" s="114"/>
      <c r="B331" s="126"/>
      <c r="C331" s="184"/>
      <c r="D331" s="112"/>
      <c r="E331" s="112"/>
      <c r="F331" s="112"/>
      <c r="G331" s="112"/>
      <c r="H331" s="9" t="s">
        <v>7</v>
      </c>
      <c r="I331" s="103">
        <f>SUM(J331:M331)</f>
        <v>0</v>
      </c>
      <c r="J331" s="103"/>
      <c r="K331" s="103">
        <f>K336</f>
        <v>0</v>
      </c>
      <c r="L331" s="103">
        <f t="shared" ref="L331:M333" si="58">L336</f>
        <v>0</v>
      </c>
      <c r="M331" s="103">
        <f t="shared" si="58"/>
        <v>0</v>
      </c>
      <c r="N331" s="103">
        <v>0</v>
      </c>
      <c r="O331" s="1">
        <v>0</v>
      </c>
      <c r="P331" s="186"/>
      <c r="Q331" s="138"/>
      <c r="R331" s="10"/>
      <c r="S331" s="10"/>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c r="IW331" s="7"/>
      <c r="IX331" s="7"/>
      <c r="IY331" s="7"/>
      <c r="IZ331" s="7"/>
      <c r="JA331" s="7"/>
    </row>
    <row r="332" spans="1:261" s="8" customFormat="1" ht="41.25" customHeight="1" outlineLevel="1" x14ac:dyDescent="0.4">
      <c r="A332" s="114"/>
      <c r="B332" s="126"/>
      <c r="C332" s="184"/>
      <c r="D332" s="112"/>
      <c r="E332" s="112"/>
      <c r="F332" s="112"/>
      <c r="G332" s="112"/>
      <c r="H332" s="9" t="s">
        <v>8</v>
      </c>
      <c r="I332" s="103">
        <f>SUM(J332:M332)</f>
        <v>0</v>
      </c>
      <c r="J332" s="103"/>
      <c r="K332" s="103">
        <f>K337</f>
        <v>0</v>
      </c>
      <c r="L332" s="103">
        <f t="shared" si="58"/>
        <v>0</v>
      </c>
      <c r="M332" s="103">
        <f t="shared" si="58"/>
        <v>0</v>
      </c>
      <c r="N332" s="103">
        <v>0</v>
      </c>
      <c r="O332" s="1">
        <v>0</v>
      </c>
      <c r="P332" s="186"/>
      <c r="Q332" s="138"/>
      <c r="R332" s="10"/>
      <c r="S332" s="10"/>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c r="IW332" s="7"/>
      <c r="IX332" s="7"/>
      <c r="IY332" s="7"/>
      <c r="IZ332" s="7"/>
      <c r="JA332" s="7"/>
    </row>
    <row r="333" spans="1:261" s="8" customFormat="1" ht="41.25" customHeight="1" outlineLevel="1" x14ac:dyDescent="0.4">
      <c r="A333" s="114"/>
      <c r="B333" s="126"/>
      <c r="C333" s="184"/>
      <c r="D333" s="112"/>
      <c r="E333" s="112"/>
      <c r="F333" s="112"/>
      <c r="G333" s="112"/>
      <c r="H333" s="9" t="s">
        <v>9</v>
      </c>
      <c r="I333" s="103">
        <f>SUM(J333:M333)</f>
        <v>0</v>
      </c>
      <c r="J333" s="103"/>
      <c r="K333" s="103">
        <f>K338</f>
        <v>0</v>
      </c>
      <c r="L333" s="103">
        <f t="shared" si="58"/>
        <v>0</v>
      </c>
      <c r="M333" s="103">
        <f t="shared" si="58"/>
        <v>0</v>
      </c>
      <c r="N333" s="103">
        <v>0</v>
      </c>
      <c r="O333" s="1">
        <v>0</v>
      </c>
      <c r="P333" s="186"/>
      <c r="Q333" s="138"/>
      <c r="R333" s="10"/>
      <c r="S333" s="10"/>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c r="GS333" s="7"/>
      <c r="GT333" s="7"/>
      <c r="GU333" s="7"/>
      <c r="GV333" s="7"/>
      <c r="GW333" s="7"/>
      <c r="GX333" s="7"/>
      <c r="GY333" s="7"/>
      <c r="GZ333" s="7"/>
      <c r="HA333" s="7"/>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c r="IA333" s="7"/>
      <c r="IB333" s="7"/>
      <c r="IC333" s="7"/>
      <c r="ID333" s="7"/>
      <c r="IE333" s="7"/>
      <c r="IF333" s="7"/>
      <c r="IG333" s="7"/>
      <c r="IH333" s="7"/>
      <c r="II333" s="7"/>
      <c r="IJ333" s="7"/>
      <c r="IK333" s="7"/>
      <c r="IL333" s="7"/>
      <c r="IM333" s="7"/>
      <c r="IN333" s="7"/>
      <c r="IO333" s="7"/>
      <c r="IP333" s="7"/>
      <c r="IQ333" s="7"/>
      <c r="IR333" s="7"/>
      <c r="IS333" s="7"/>
      <c r="IT333" s="7"/>
      <c r="IU333" s="7"/>
      <c r="IV333" s="7"/>
      <c r="IW333" s="7"/>
      <c r="IX333" s="7"/>
      <c r="IY333" s="7"/>
      <c r="IZ333" s="7"/>
      <c r="JA333" s="7"/>
    </row>
    <row r="334" spans="1:261" s="8" customFormat="1" ht="41.25" customHeight="1" outlineLevel="1" x14ac:dyDescent="0.4">
      <c r="A334" s="114"/>
      <c r="B334" s="126"/>
      <c r="C334" s="184"/>
      <c r="D334" s="128"/>
      <c r="E334" s="128"/>
      <c r="F334" s="128"/>
      <c r="G334" s="128"/>
      <c r="H334" s="9" t="s">
        <v>107</v>
      </c>
      <c r="I334" s="103">
        <f>SUM(J334:M334)</f>
        <v>45000</v>
      </c>
      <c r="J334" s="103"/>
      <c r="K334" s="103">
        <f>K339</f>
        <v>0</v>
      </c>
      <c r="L334" s="103">
        <f>L339</f>
        <v>-600</v>
      </c>
      <c r="M334" s="103">
        <f>M339</f>
        <v>45600</v>
      </c>
      <c r="N334" s="103">
        <v>0</v>
      </c>
      <c r="O334" s="1">
        <v>0</v>
      </c>
      <c r="P334" s="149"/>
      <c r="Q334" s="138"/>
      <c r="R334" s="10"/>
      <c r="S334" s="10"/>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c r="GA334" s="7"/>
      <c r="GB334" s="7"/>
      <c r="GC334" s="7"/>
      <c r="GD334" s="7"/>
      <c r="GE334" s="7"/>
      <c r="GF334" s="7"/>
      <c r="GG334" s="7"/>
      <c r="GH334" s="7"/>
      <c r="GI334" s="7"/>
      <c r="GJ334" s="7"/>
      <c r="GK334" s="7"/>
      <c r="GL334" s="7"/>
      <c r="GM334" s="7"/>
      <c r="GN334" s="7"/>
      <c r="GO334" s="7"/>
      <c r="GP334" s="7"/>
      <c r="GQ334" s="7"/>
      <c r="GR334" s="7"/>
      <c r="GS334" s="7"/>
      <c r="GT334" s="7"/>
      <c r="GU334" s="7"/>
      <c r="GV334" s="7"/>
      <c r="GW334" s="7"/>
      <c r="GX334" s="7"/>
      <c r="GY334" s="7"/>
      <c r="GZ334" s="7"/>
      <c r="HA334" s="7"/>
      <c r="HB334" s="7"/>
      <c r="HC334" s="7"/>
      <c r="HD334" s="7"/>
      <c r="HE334" s="7"/>
      <c r="HF334" s="7"/>
      <c r="HG334" s="7"/>
      <c r="HH334" s="7"/>
      <c r="HI334" s="7"/>
      <c r="HJ334" s="7"/>
      <c r="HK334" s="7"/>
      <c r="HL334" s="7"/>
      <c r="HM334" s="7"/>
      <c r="HN334" s="7"/>
      <c r="HO334" s="7"/>
      <c r="HP334" s="7"/>
      <c r="HQ334" s="7"/>
      <c r="HR334" s="7"/>
      <c r="HS334" s="7"/>
      <c r="HT334" s="7"/>
      <c r="HU334" s="7"/>
      <c r="HV334" s="7"/>
      <c r="HW334" s="7"/>
      <c r="HX334" s="7"/>
      <c r="HY334" s="7"/>
      <c r="HZ334" s="7"/>
      <c r="IA334" s="7"/>
      <c r="IB334" s="7"/>
      <c r="IC334" s="7"/>
      <c r="ID334" s="7"/>
      <c r="IE334" s="7"/>
      <c r="IF334" s="7"/>
      <c r="IG334" s="7"/>
      <c r="IH334" s="7"/>
      <c r="II334" s="7"/>
      <c r="IJ334" s="7"/>
      <c r="IK334" s="7"/>
      <c r="IL334" s="7"/>
      <c r="IM334" s="7"/>
      <c r="IN334" s="7"/>
      <c r="IO334" s="7"/>
      <c r="IP334" s="7"/>
      <c r="IQ334" s="7"/>
      <c r="IR334" s="7"/>
      <c r="IS334" s="7"/>
      <c r="IT334" s="7"/>
      <c r="IU334" s="7"/>
      <c r="IV334" s="7"/>
      <c r="IW334" s="7"/>
      <c r="IX334" s="7"/>
      <c r="IY334" s="7"/>
      <c r="IZ334" s="7"/>
      <c r="JA334" s="7"/>
    </row>
    <row r="335" spans="1:261" s="8" customFormat="1" ht="41.25" customHeight="1" outlineLevel="1" x14ac:dyDescent="0.4">
      <c r="A335" s="186"/>
      <c r="B335" s="116" t="s">
        <v>68</v>
      </c>
      <c r="C335" s="184"/>
      <c r="D335" s="112">
        <v>44197</v>
      </c>
      <c r="E335" s="112">
        <v>44681</v>
      </c>
      <c r="F335" s="112">
        <v>44197</v>
      </c>
      <c r="G335" s="112"/>
      <c r="H335" s="9" t="s">
        <v>6</v>
      </c>
      <c r="I335" s="103">
        <f>SUM(I336:I339)</f>
        <v>45000</v>
      </c>
      <c r="J335" s="103">
        <f t="shared" ref="J335:N335" si="59">SUM(J336:J339)</f>
        <v>0</v>
      </c>
      <c r="K335" s="103">
        <f t="shared" si="59"/>
        <v>0</v>
      </c>
      <c r="L335" s="103">
        <f t="shared" si="59"/>
        <v>-600</v>
      </c>
      <c r="M335" s="103">
        <f t="shared" si="59"/>
        <v>45600</v>
      </c>
      <c r="N335" s="103">
        <f t="shared" si="59"/>
        <v>0</v>
      </c>
      <c r="O335" s="1">
        <v>0</v>
      </c>
      <c r="P335" s="232" t="s">
        <v>546</v>
      </c>
      <c r="Q335" s="134"/>
      <c r="R335" s="10"/>
      <c r="S335" s="10"/>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c r="HR335" s="7"/>
      <c r="HS335" s="7"/>
      <c r="HT335" s="7"/>
      <c r="HU335" s="7"/>
      <c r="HV335" s="7"/>
      <c r="HW335" s="7"/>
      <c r="HX335" s="7"/>
      <c r="HY335" s="7"/>
      <c r="HZ335" s="7"/>
      <c r="IA335" s="7"/>
      <c r="IB335" s="7"/>
      <c r="IC335" s="7"/>
      <c r="ID335" s="7"/>
      <c r="IE335" s="7"/>
      <c r="IF335" s="7"/>
      <c r="IG335" s="7"/>
      <c r="IH335" s="7"/>
      <c r="II335" s="7"/>
      <c r="IJ335" s="7"/>
      <c r="IK335" s="7"/>
      <c r="IL335" s="7"/>
      <c r="IM335" s="7"/>
      <c r="IN335" s="7"/>
      <c r="IO335" s="7"/>
      <c r="IP335" s="7"/>
      <c r="IQ335" s="7"/>
      <c r="IR335" s="7"/>
      <c r="IS335" s="7"/>
      <c r="IT335" s="7"/>
      <c r="IU335" s="7"/>
      <c r="IV335" s="7"/>
      <c r="IW335" s="7"/>
      <c r="IX335" s="7"/>
      <c r="IY335" s="7"/>
      <c r="IZ335" s="7"/>
      <c r="JA335" s="7"/>
    </row>
    <row r="336" spans="1:261" s="8" customFormat="1" ht="41.25" customHeight="1" outlineLevel="1" x14ac:dyDescent="0.4">
      <c r="A336" s="186"/>
      <c r="B336" s="204"/>
      <c r="C336" s="184"/>
      <c r="D336" s="112"/>
      <c r="E336" s="112"/>
      <c r="F336" s="112"/>
      <c r="G336" s="112"/>
      <c r="H336" s="9" t="s">
        <v>7</v>
      </c>
      <c r="I336" s="103">
        <f>SUM(J336:M336)</f>
        <v>0</v>
      </c>
      <c r="J336" s="103"/>
      <c r="K336" s="103">
        <v>0</v>
      </c>
      <c r="L336" s="103">
        <v>0</v>
      </c>
      <c r="M336" s="103">
        <v>0</v>
      </c>
      <c r="N336" s="103">
        <v>0</v>
      </c>
      <c r="O336" s="1">
        <v>0</v>
      </c>
      <c r="P336" s="233"/>
      <c r="Q336" s="134"/>
      <c r="R336" s="10"/>
      <c r="S336" s="10"/>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c r="GS336" s="7"/>
      <c r="GT336" s="7"/>
      <c r="GU336" s="7"/>
      <c r="GV336" s="7"/>
      <c r="GW336" s="7"/>
      <c r="GX336" s="7"/>
      <c r="GY336" s="7"/>
      <c r="GZ336" s="7"/>
      <c r="HA336" s="7"/>
      <c r="HB336" s="7"/>
      <c r="HC336" s="7"/>
      <c r="HD336" s="7"/>
      <c r="HE336" s="7"/>
      <c r="HF336" s="7"/>
      <c r="HG336" s="7"/>
      <c r="HH336" s="7"/>
      <c r="HI336" s="7"/>
      <c r="HJ336" s="7"/>
      <c r="HK336" s="7"/>
      <c r="HL336" s="7"/>
      <c r="HM336" s="7"/>
      <c r="HN336" s="7"/>
      <c r="HO336" s="7"/>
      <c r="HP336" s="7"/>
      <c r="HQ336" s="7"/>
      <c r="HR336" s="7"/>
      <c r="HS336" s="7"/>
      <c r="HT336" s="7"/>
      <c r="HU336" s="7"/>
      <c r="HV336" s="7"/>
      <c r="HW336" s="7"/>
      <c r="HX336" s="7"/>
      <c r="HY336" s="7"/>
      <c r="HZ336" s="7"/>
      <c r="IA336" s="7"/>
      <c r="IB336" s="7"/>
      <c r="IC336" s="7"/>
      <c r="ID336" s="7"/>
      <c r="IE336" s="7"/>
      <c r="IF336" s="7"/>
      <c r="IG336" s="7"/>
      <c r="IH336" s="7"/>
      <c r="II336" s="7"/>
      <c r="IJ336" s="7"/>
      <c r="IK336" s="7"/>
      <c r="IL336" s="7"/>
      <c r="IM336" s="7"/>
      <c r="IN336" s="7"/>
      <c r="IO336" s="7"/>
      <c r="IP336" s="7"/>
      <c r="IQ336" s="7"/>
      <c r="IR336" s="7"/>
      <c r="IS336" s="7"/>
      <c r="IT336" s="7"/>
      <c r="IU336" s="7"/>
      <c r="IV336" s="7"/>
      <c r="IW336" s="7"/>
      <c r="IX336" s="7"/>
      <c r="IY336" s="7"/>
      <c r="IZ336" s="7"/>
      <c r="JA336" s="7"/>
    </row>
    <row r="337" spans="1:261" s="8" customFormat="1" ht="41.25" customHeight="1" outlineLevel="1" x14ac:dyDescent="0.4">
      <c r="A337" s="186"/>
      <c r="B337" s="204"/>
      <c r="C337" s="184"/>
      <c r="D337" s="112"/>
      <c r="E337" s="112"/>
      <c r="F337" s="112"/>
      <c r="G337" s="112"/>
      <c r="H337" s="9" t="s">
        <v>8</v>
      </c>
      <c r="I337" s="103">
        <f>SUM(J337:M337)</f>
        <v>0</v>
      </c>
      <c r="J337" s="103"/>
      <c r="K337" s="103">
        <v>0</v>
      </c>
      <c r="L337" s="103">
        <v>0</v>
      </c>
      <c r="M337" s="103">
        <v>0</v>
      </c>
      <c r="N337" s="103">
        <v>0</v>
      </c>
      <c r="O337" s="1">
        <v>0</v>
      </c>
      <c r="P337" s="233"/>
      <c r="Q337" s="134"/>
      <c r="R337" s="10"/>
      <c r="S337" s="10"/>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c r="IO337" s="7"/>
      <c r="IP337" s="7"/>
      <c r="IQ337" s="7"/>
      <c r="IR337" s="7"/>
      <c r="IS337" s="7"/>
      <c r="IT337" s="7"/>
      <c r="IU337" s="7"/>
      <c r="IV337" s="7"/>
      <c r="IW337" s="7"/>
      <c r="IX337" s="7"/>
      <c r="IY337" s="7"/>
      <c r="IZ337" s="7"/>
      <c r="JA337" s="7"/>
    </row>
    <row r="338" spans="1:261" s="8" customFormat="1" ht="41.25" customHeight="1" outlineLevel="1" x14ac:dyDescent="0.4">
      <c r="A338" s="186"/>
      <c r="B338" s="205"/>
      <c r="C338" s="184"/>
      <c r="D338" s="112"/>
      <c r="E338" s="112"/>
      <c r="F338" s="112"/>
      <c r="G338" s="112"/>
      <c r="H338" s="9" t="s">
        <v>9</v>
      </c>
      <c r="I338" s="103">
        <f>SUM(J338:M338)</f>
        <v>0</v>
      </c>
      <c r="J338" s="103"/>
      <c r="K338" s="103">
        <v>0</v>
      </c>
      <c r="L338" s="103">
        <v>0</v>
      </c>
      <c r="M338" s="103">
        <v>0</v>
      </c>
      <c r="N338" s="103">
        <v>0</v>
      </c>
      <c r="O338" s="1">
        <v>0</v>
      </c>
      <c r="P338" s="233"/>
      <c r="Q338" s="134"/>
      <c r="R338" s="10"/>
      <c r="S338" s="10"/>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c r="GS338" s="7"/>
      <c r="GT338" s="7"/>
      <c r="GU338" s="7"/>
      <c r="GV338" s="7"/>
      <c r="GW338" s="7"/>
      <c r="GX338" s="7"/>
      <c r="GY338" s="7"/>
      <c r="GZ338" s="7"/>
      <c r="HA338" s="7"/>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c r="IA338" s="7"/>
      <c r="IB338" s="7"/>
      <c r="IC338" s="7"/>
      <c r="ID338" s="7"/>
      <c r="IE338" s="7"/>
      <c r="IF338" s="7"/>
      <c r="IG338" s="7"/>
      <c r="IH338" s="7"/>
      <c r="II338" s="7"/>
      <c r="IJ338" s="7"/>
      <c r="IK338" s="7"/>
      <c r="IL338" s="7"/>
      <c r="IM338" s="7"/>
      <c r="IN338" s="7"/>
      <c r="IO338" s="7"/>
      <c r="IP338" s="7"/>
      <c r="IQ338" s="7"/>
      <c r="IR338" s="7"/>
      <c r="IS338" s="7"/>
      <c r="IT338" s="7"/>
      <c r="IU338" s="7"/>
      <c r="IV338" s="7"/>
      <c r="IW338" s="7"/>
      <c r="IX338" s="7"/>
      <c r="IY338" s="7"/>
      <c r="IZ338" s="7"/>
      <c r="JA338" s="7"/>
    </row>
    <row r="339" spans="1:261" s="8" customFormat="1" ht="41.25" customHeight="1" outlineLevel="1" x14ac:dyDescent="0.4">
      <c r="A339" s="149"/>
      <c r="B339" s="206"/>
      <c r="C339" s="185"/>
      <c r="D339" s="128"/>
      <c r="E339" s="128"/>
      <c r="F339" s="128"/>
      <c r="G339" s="128"/>
      <c r="H339" s="9" t="s">
        <v>107</v>
      </c>
      <c r="I339" s="103">
        <f>SUM(J339:M339)</f>
        <v>45000</v>
      </c>
      <c r="J339" s="103"/>
      <c r="K339" s="103">
        <v>0</v>
      </c>
      <c r="L339" s="103">
        <v>-600</v>
      </c>
      <c r="M339" s="103">
        <v>45600</v>
      </c>
      <c r="N339" s="103">
        <v>0</v>
      </c>
      <c r="O339" s="1">
        <v>0</v>
      </c>
      <c r="P339" s="185"/>
      <c r="Q339" s="134"/>
      <c r="R339" s="10"/>
      <c r="S339" s="10"/>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c r="IW339" s="7"/>
      <c r="IX339" s="7"/>
      <c r="IY339" s="7"/>
      <c r="IZ339" s="7"/>
      <c r="JA339" s="7"/>
    </row>
    <row r="340" spans="1:261" s="8" customFormat="1" ht="41.25" customHeight="1" outlineLevel="1" x14ac:dyDescent="0.4">
      <c r="A340" s="113" t="s">
        <v>479</v>
      </c>
      <c r="B340" s="126" t="s">
        <v>159</v>
      </c>
      <c r="C340" s="119" t="s">
        <v>378</v>
      </c>
      <c r="D340" s="112">
        <v>44197</v>
      </c>
      <c r="E340" s="112">
        <v>45291</v>
      </c>
      <c r="F340" s="112">
        <v>44197</v>
      </c>
      <c r="G340" s="112"/>
      <c r="H340" s="9" t="s">
        <v>6</v>
      </c>
      <c r="I340" s="103">
        <f>SUM(I341:I344)</f>
        <v>7097.523000000001</v>
      </c>
      <c r="J340" s="103">
        <f t="shared" ref="J340:N340" si="60">SUM(J341:J344)</f>
        <v>0</v>
      </c>
      <c r="K340" s="103">
        <f t="shared" si="60"/>
        <v>0</v>
      </c>
      <c r="L340" s="103">
        <f t="shared" si="60"/>
        <v>-17902.476999999999</v>
      </c>
      <c r="M340" s="103">
        <f t="shared" si="60"/>
        <v>25000</v>
      </c>
      <c r="N340" s="103">
        <f t="shared" si="60"/>
        <v>0</v>
      </c>
      <c r="O340" s="1">
        <v>0</v>
      </c>
      <c r="P340" s="207"/>
      <c r="Q340" s="138"/>
      <c r="R340" s="10"/>
      <c r="S340" s="10"/>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c r="IW340" s="7"/>
      <c r="IX340" s="7"/>
      <c r="IY340" s="7"/>
      <c r="IZ340" s="7"/>
      <c r="JA340" s="7"/>
    </row>
    <row r="341" spans="1:261" s="8" customFormat="1" ht="41.25" customHeight="1" outlineLevel="1" x14ac:dyDescent="0.4">
      <c r="A341" s="114"/>
      <c r="B341" s="126"/>
      <c r="C341" s="184"/>
      <c r="D341" s="112"/>
      <c r="E341" s="112"/>
      <c r="F341" s="112"/>
      <c r="G341" s="112"/>
      <c r="H341" s="9" t="s">
        <v>7</v>
      </c>
      <c r="I341" s="103">
        <f>SUM(J341:M341)</f>
        <v>0</v>
      </c>
      <c r="J341" s="103"/>
      <c r="K341" s="103">
        <f>K346</f>
        <v>0</v>
      </c>
      <c r="L341" s="103">
        <f t="shared" ref="L341:M343" si="61">L346</f>
        <v>0</v>
      </c>
      <c r="M341" s="103">
        <f t="shared" si="61"/>
        <v>0</v>
      </c>
      <c r="N341" s="103">
        <v>0</v>
      </c>
      <c r="O341" s="1">
        <v>0</v>
      </c>
      <c r="P341" s="186"/>
      <c r="Q341" s="138"/>
      <c r="R341" s="10"/>
      <c r="S341" s="10"/>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c r="IW341" s="7"/>
      <c r="IX341" s="7"/>
      <c r="IY341" s="7"/>
      <c r="IZ341" s="7"/>
      <c r="JA341" s="7"/>
    </row>
    <row r="342" spans="1:261" s="8" customFormat="1" ht="41.25" customHeight="1" outlineLevel="1" x14ac:dyDescent="0.4">
      <c r="A342" s="114"/>
      <c r="B342" s="126"/>
      <c r="C342" s="184"/>
      <c r="D342" s="112"/>
      <c r="E342" s="112"/>
      <c r="F342" s="112"/>
      <c r="G342" s="112"/>
      <c r="H342" s="9" t="s">
        <v>8</v>
      </c>
      <c r="I342" s="103">
        <f>SUM(J342:M342)</f>
        <v>0</v>
      </c>
      <c r="J342" s="103"/>
      <c r="K342" s="103">
        <f>K347</f>
        <v>0</v>
      </c>
      <c r="L342" s="103">
        <f t="shared" si="61"/>
        <v>0</v>
      </c>
      <c r="M342" s="103">
        <f t="shared" si="61"/>
        <v>0</v>
      </c>
      <c r="N342" s="103">
        <v>0</v>
      </c>
      <c r="O342" s="1">
        <v>0</v>
      </c>
      <c r="P342" s="186"/>
      <c r="Q342" s="138"/>
      <c r="R342" s="10"/>
      <c r="S342" s="10"/>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c r="IW342" s="7"/>
      <c r="IX342" s="7"/>
      <c r="IY342" s="7"/>
      <c r="IZ342" s="7"/>
      <c r="JA342" s="7"/>
    </row>
    <row r="343" spans="1:261" s="8" customFormat="1" ht="41.25" customHeight="1" outlineLevel="1" x14ac:dyDescent="0.4">
      <c r="A343" s="114"/>
      <c r="B343" s="126"/>
      <c r="C343" s="184"/>
      <c r="D343" s="112"/>
      <c r="E343" s="112"/>
      <c r="F343" s="112"/>
      <c r="G343" s="112"/>
      <c r="H343" s="9" t="s">
        <v>9</v>
      </c>
      <c r="I343" s="103">
        <f>SUM(J343:M343)</f>
        <v>0</v>
      </c>
      <c r="J343" s="103"/>
      <c r="K343" s="103">
        <f>K348</f>
        <v>0</v>
      </c>
      <c r="L343" s="103">
        <f t="shared" si="61"/>
        <v>0</v>
      </c>
      <c r="M343" s="103">
        <f t="shared" si="61"/>
        <v>0</v>
      </c>
      <c r="N343" s="103">
        <v>0</v>
      </c>
      <c r="O343" s="1">
        <v>0</v>
      </c>
      <c r="P343" s="186"/>
      <c r="Q343" s="138"/>
      <c r="R343" s="10"/>
      <c r="S343" s="10"/>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c r="IW343" s="7"/>
      <c r="IX343" s="7"/>
      <c r="IY343" s="7"/>
      <c r="IZ343" s="7"/>
      <c r="JA343" s="7"/>
    </row>
    <row r="344" spans="1:261" s="8" customFormat="1" ht="41.25" customHeight="1" outlineLevel="1" x14ac:dyDescent="0.4">
      <c r="A344" s="114"/>
      <c r="B344" s="126"/>
      <c r="C344" s="184"/>
      <c r="D344" s="128"/>
      <c r="E344" s="128"/>
      <c r="F344" s="128"/>
      <c r="G344" s="128"/>
      <c r="H344" s="9" t="s">
        <v>107</v>
      </c>
      <c r="I344" s="103">
        <f>SUM(J344:M344)</f>
        <v>7097.523000000001</v>
      </c>
      <c r="J344" s="103"/>
      <c r="K344" s="103">
        <f>K349</f>
        <v>0</v>
      </c>
      <c r="L344" s="103">
        <f>L349</f>
        <v>-17902.476999999999</v>
      </c>
      <c r="M344" s="103">
        <f>M349</f>
        <v>25000</v>
      </c>
      <c r="N344" s="103">
        <v>0</v>
      </c>
      <c r="O344" s="1">
        <v>0</v>
      </c>
      <c r="P344" s="149"/>
      <c r="Q344" s="138"/>
      <c r="R344" s="10"/>
      <c r="S344" s="10"/>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c r="IW344" s="7"/>
      <c r="IX344" s="7"/>
      <c r="IY344" s="7"/>
      <c r="IZ344" s="7"/>
      <c r="JA344" s="7"/>
    </row>
    <row r="345" spans="1:261" s="8" customFormat="1" ht="41.25" customHeight="1" outlineLevel="1" x14ac:dyDescent="0.4">
      <c r="A345" s="186"/>
      <c r="B345" s="116" t="s">
        <v>68</v>
      </c>
      <c r="C345" s="184"/>
      <c r="D345" s="112">
        <v>44197</v>
      </c>
      <c r="E345" s="112">
        <v>44561</v>
      </c>
      <c r="F345" s="112">
        <v>44197</v>
      </c>
      <c r="G345" s="112"/>
      <c r="H345" s="9" t="s">
        <v>6</v>
      </c>
      <c r="I345" s="103">
        <f>SUM(I346:I349)</f>
        <v>7097.523000000001</v>
      </c>
      <c r="J345" s="103">
        <f t="shared" ref="J345:N345" si="62">SUM(J346:J349)</f>
        <v>0</v>
      </c>
      <c r="K345" s="103">
        <f t="shared" si="62"/>
        <v>0</v>
      </c>
      <c r="L345" s="103">
        <f t="shared" si="62"/>
        <v>-17902.476999999999</v>
      </c>
      <c r="M345" s="103">
        <f t="shared" si="62"/>
        <v>25000</v>
      </c>
      <c r="N345" s="103">
        <f t="shared" si="62"/>
        <v>0</v>
      </c>
      <c r="O345" s="1">
        <v>0</v>
      </c>
      <c r="P345" s="232" t="s">
        <v>545</v>
      </c>
      <c r="Q345" s="134"/>
      <c r="R345" s="10"/>
      <c r="S345" s="10"/>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c r="IW345" s="7"/>
      <c r="IX345" s="7"/>
      <c r="IY345" s="7"/>
      <c r="IZ345" s="7"/>
      <c r="JA345" s="7"/>
    </row>
    <row r="346" spans="1:261" s="8" customFormat="1" ht="41.25" customHeight="1" outlineLevel="1" x14ac:dyDescent="0.4">
      <c r="A346" s="186"/>
      <c r="B346" s="204"/>
      <c r="C346" s="184"/>
      <c r="D346" s="112"/>
      <c r="E346" s="112"/>
      <c r="F346" s="112"/>
      <c r="G346" s="112"/>
      <c r="H346" s="9" t="s">
        <v>7</v>
      </c>
      <c r="I346" s="103">
        <f>SUM(J346:M346)</f>
        <v>0</v>
      </c>
      <c r="J346" s="103"/>
      <c r="K346" s="103">
        <v>0</v>
      </c>
      <c r="L346" s="103">
        <v>0</v>
      </c>
      <c r="M346" s="103">
        <v>0</v>
      </c>
      <c r="N346" s="103">
        <v>0</v>
      </c>
      <c r="O346" s="1">
        <v>0</v>
      </c>
      <c r="P346" s="233"/>
      <c r="Q346" s="134"/>
      <c r="R346" s="10"/>
      <c r="S346" s="10"/>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c r="IW346" s="7"/>
      <c r="IX346" s="7"/>
      <c r="IY346" s="7"/>
      <c r="IZ346" s="7"/>
      <c r="JA346" s="7"/>
    </row>
    <row r="347" spans="1:261" s="8" customFormat="1" ht="41.25" customHeight="1" outlineLevel="1" x14ac:dyDescent="0.4">
      <c r="A347" s="186"/>
      <c r="B347" s="204"/>
      <c r="C347" s="184"/>
      <c r="D347" s="112"/>
      <c r="E347" s="112"/>
      <c r="F347" s="112"/>
      <c r="G347" s="112"/>
      <c r="H347" s="9" t="s">
        <v>8</v>
      </c>
      <c r="I347" s="103">
        <f>SUM(J347:M347)</f>
        <v>0</v>
      </c>
      <c r="J347" s="103"/>
      <c r="K347" s="103">
        <v>0</v>
      </c>
      <c r="L347" s="103">
        <v>0</v>
      </c>
      <c r="M347" s="103">
        <v>0</v>
      </c>
      <c r="N347" s="103">
        <v>0</v>
      </c>
      <c r="O347" s="1">
        <v>0</v>
      </c>
      <c r="P347" s="233"/>
      <c r="Q347" s="134"/>
      <c r="R347" s="10"/>
      <c r="S347" s="10"/>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c r="IW347" s="7"/>
      <c r="IX347" s="7"/>
      <c r="IY347" s="7"/>
      <c r="IZ347" s="7"/>
      <c r="JA347" s="7"/>
    </row>
    <row r="348" spans="1:261" s="8" customFormat="1" ht="41.25" customHeight="1" outlineLevel="1" x14ac:dyDescent="0.4">
      <c r="A348" s="186"/>
      <c r="B348" s="205"/>
      <c r="C348" s="184"/>
      <c r="D348" s="112"/>
      <c r="E348" s="112"/>
      <c r="F348" s="112"/>
      <c r="G348" s="112"/>
      <c r="H348" s="9" t="s">
        <v>9</v>
      </c>
      <c r="I348" s="103">
        <f>SUM(J348:M348)</f>
        <v>0</v>
      </c>
      <c r="J348" s="103"/>
      <c r="K348" s="103">
        <v>0</v>
      </c>
      <c r="L348" s="103">
        <v>0</v>
      </c>
      <c r="M348" s="103">
        <v>0</v>
      </c>
      <c r="N348" s="103">
        <v>0</v>
      </c>
      <c r="O348" s="1">
        <v>0</v>
      </c>
      <c r="P348" s="233"/>
      <c r="Q348" s="134"/>
      <c r="R348" s="10"/>
      <c r="S348" s="10"/>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c r="HR348" s="7"/>
      <c r="HS348" s="7"/>
      <c r="HT348" s="7"/>
      <c r="HU348" s="7"/>
      <c r="HV348" s="7"/>
      <c r="HW348" s="7"/>
      <c r="HX348" s="7"/>
      <c r="HY348" s="7"/>
      <c r="HZ348" s="7"/>
      <c r="IA348" s="7"/>
      <c r="IB348" s="7"/>
      <c r="IC348" s="7"/>
      <c r="ID348" s="7"/>
      <c r="IE348" s="7"/>
      <c r="IF348" s="7"/>
      <c r="IG348" s="7"/>
      <c r="IH348" s="7"/>
      <c r="II348" s="7"/>
      <c r="IJ348" s="7"/>
      <c r="IK348" s="7"/>
      <c r="IL348" s="7"/>
      <c r="IM348" s="7"/>
      <c r="IN348" s="7"/>
      <c r="IO348" s="7"/>
      <c r="IP348" s="7"/>
      <c r="IQ348" s="7"/>
      <c r="IR348" s="7"/>
      <c r="IS348" s="7"/>
      <c r="IT348" s="7"/>
      <c r="IU348" s="7"/>
      <c r="IV348" s="7"/>
      <c r="IW348" s="7"/>
      <c r="IX348" s="7"/>
      <c r="IY348" s="7"/>
      <c r="IZ348" s="7"/>
      <c r="JA348" s="7"/>
    </row>
    <row r="349" spans="1:261" s="8" customFormat="1" ht="41.25" customHeight="1" outlineLevel="1" x14ac:dyDescent="0.4">
      <c r="A349" s="149"/>
      <c r="B349" s="206"/>
      <c r="C349" s="185"/>
      <c r="D349" s="128"/>
      <c r="E349" s="128"/>
      <c r="F349" s="128"/>
      <c r="G349" s="128"/>
      <c r="H349" s="9" t="s">
        <v>107</v>
      </c>
      <c r="I349" s="103">
        <f>SUM(J349:M349)</f>
        <v>7097.523000000001</v>
      </c>
      <c r="J349" s="103"/>
      <c r="K349" s="103">
        <v>0</v>
      </c>
      <c r="L349" s="103">
        <v>-17902.476999999999</v>
      </c>
      <c r="M349" s="103">
        <v>25000</v>
      </c>
      <c r="N349" s="103">
        <v>0</v>
      </c>
      <c r="O349" s="1">
        <v>0</v>
      </c>
      <c r="P349" s="185"/>
      <c r="Q349" s="134"/>
      <c r="R349" s="10"/>
      <c r="S349" s="10"/>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c r="GS349" s="7"/>
      <c r="GT349" s="7"/>
      <c r="GU349" s="7"/>
      <c r="GV349" s="7"/>
      <c r="GW349" s="7"/>
      <c r="GX349" s="7"/>
      <c r="GY349" s="7"/>
      <c r="GZ349" s="7"/>
      <c r="HA349" s="7"/>
      <c r="HB349" s="7"/>
      <c r="HC349" s="7"/>
      <c r="HD349" s="7"/>
      <c r="HE349" s="7"/>
      <c r="HF349" s="7"/>
      <c r="HG349" s="7"/>
      <c r="HH349" s="7"/>
      <c r="HI349" s="7"/>
      <c r="HJ349" s="7"/>
      <c r="HK349" s="7"/>
      <c r="HL349" s="7"/>
      <c r="HM349" s="7"/>
      <c r="HN349" s="7"/>
      <c r="HO349" s="7"/>
      <c r="HP349" s="7"/>
      <c r="HQ349" s="7"/>
      <c r="HR349" s="7"/>
      <c r="HS349" s="7"/>
      <c r="HT349" s="7"/>
      <c r="HU349" s="7"/>
      <c r="HV349" s="7"/>
      <c r="HW349" s="7"/>
      <c r="HX349" s="7"/>
      <c r="HY349" s="7"/>
      <c r="HZ349" s="7"/>
      <c r="IA349" s="7"/>
      <c r="IB349" s="7"/>
      <c r="IC349" s="7"/>
      <c r="ID349" s="7"/>
      <c r="IE349" s="7"/>
      <c r="IF349" s="7"/>
      <c r="IG349" s="7"/>
      <c r="IH349" s="7"/>
      <c r="II349" s="7"/>
      <c r="IJ349" s="7"/>
      <c r="IK349" s="7"/>
      <c r="IL349" s="7"/>
      <c r="IM349" s="7"/>
      <c r="IN349" s="7"/>
      <c r="IO349" s="7"/>
      <c r="IP349" s="7"/>
      <c r="IQ349" s="7"/>
      <c r="IR349" s="7"/>
      <c r="IS349" s="7"/>
      <c r="IT349" s="7"/>
      <c r="IU349" s="7"/>
      <c r="IV349" s="7"/>
      <c r="IW349" s="7"/>
      <c r="IX349" s="7"/>
      <c r="IY349" s="7"/>
      <c r="IZ349" s="7"/>
      <c r="JA349" s="7"/>
    </row>
    <row r="350" spans="1:261" s="8" customFormat="1" ht="41.25" customHeight="1" outlineLevel="1" x14ac:dyDescent="0.4">
      <c r="A350" s="113" t="s">
        <v>480</v>
      </c>
      <c r="B350" s="126" t="s">
        <v>230</v>
      </c>
      <c r="C350" s="119" t="s">
        <v>375</v>
      </c>
      <c r="D350" s="112">
        <v>43831</v>
      </c>
      <c r="E350" s="112">
        <v>44926</v>
      </c>
      <c r="F350" s="112">
        <v>43831</v>
      </c>
      <c r="G350" s="112"/>
      <c r="H350" s="9" t="s">
        <v>6</v>
      </c>
      <c r="I350" s="103">
        <f>SUM(I351:I354)</f>
        <v>6460.8969999999999</v>
      </c>
      <c r="J350" s="103">
        <f t="shared" ref="J350:N350" si="63">SUM(J351:J354)</f>
        <v>0</v>
      </c>
      <c r="K350" s="103">
        <f t="shared" si="63"/>
        <v>0</v>
      </c>
      <c r="L350" s="103">
        <f t="shared" si="63"/>
        <v>6460.8969999999999</v>
      </c>
      <c r="M350" s="103">
        <f t="shared" si="63"/>
        <v>0</v>
      </c>
      <c r="N350" s="103">
        <f t="shared" si="63"/>
        <v>0</v>
      </c>
      <c r="O350" s="1">
        <v>0</v>
      </c>
      <c r="P350" s="207"/>
      <c r="Q350" s="138"/>
      <c r="R350" s="10"/>
      <c r="S350" s="10"/>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c r="GA350" s="7"/>
      <c r="GB350" s="7"/>
      <c r="GC350" s="7"/>
      <c r="GD350" s="7"/>
      <c r="GE350" s="7"/>
      <c r="GF350" s="7"/>
      <c r="GG350" s="7"/>
      <c r="GH350" s="7"/>
      <c r="GI350" s="7"/>
      <c r="GJ350" s="7"/>
      <c r="GK350" s="7"/>
      <c r="GL350" s="7"/>
      <c r="GM350" s="7"/>
      <c r="GN350" s="7"/>
      <c r="GO350" s="7"/>
      <c r="GP350" s="7"/>
      <c r="GQ350" s="7"/>
      <c r="GR350" s="7"/>
      <c r="GS350" s="7"/>
      <c r="GT350" s="7"/>
      <c r="GU350" s="7"/>
      <c r="GV350" s="7"/>
      <c r="GW350" s="7"/>
      <c r="GX350" s="7"/>
      <c r="GY350" s="7"/>
      <c r="GZ350" s="7"/>
      <c r="HA350" s="7"/>
      <c r="HB350" s="7"/>
      <c r="HC350" s="7"/>
      <c r="HD350" s="7"/>
      <c r="HE350" s="7"/>
      <c r="HF350" s="7"/>
      <c r="HG350" s="7"/>
      <c r="HH350" s="7"/>
      <c r="HI350" s="7"/>
      <c r="HJ350" s="7"/>
      <c r="HK350" s="7"/>
      <c r="HL350" s="7"/>
      <c r="HM350" s="7"/>
      <c r="HN350" s="7"/>
      <c r="HO350" s="7"/>
      <c r="HP350" s="7"/>
      <c r="HQ350" s="7"/>
      <c r="HR350" s="7"/>
      <c r="HS350" s="7"/>
      <c r="HT350" s="7"/>
      <c r="HU350" s="7"/>
      <c r="HV350" s="7"/>
      <c r="HW350" s="7"/>
      <c r="HX350" s="7"/>
      <c r="HY350" s="7"/>
      <c r="HZ350" s="7"/>
      <c r="IA350" s="7"/>
      <c r="IB350" s="7"/>
      <c r="IC350" s="7"/>
      <c r="ID350" s="7"/>
      <c r="IE350" s="7"/>
      <c r="IF350" s="7"/>
      <c r="IG350" s="7"/>
      <c r="IH350" s="7"/>
      <c r="II350" s="7"/>
      <c r="IJ350" s="7"/>
      <c r="IK350" s="7"/>
      <c r="IL350" s="7"/>
      <c r="IM350" s="7"/>
      <c r="IN350" s="7"/>
      <c r="IO350" s="7"/>
      <c r="IP350" s="7"/>
      <c r="IQ350" s="7"/>
      <c r="IR350" s="7"/>
      <c r="IS350" s="7"/>
      <c r="IT350" s="7"/>
      <c r="IU350" s="7"/>
      <c r="IV350" s="7"/>
      <c r="IW350" s="7"/>
      <c r="IX350" s="7"/>
      <c r="IY350" s="7"/>
      <c r="IZ350" s="7"/>
      <c r="JA350" s="7"/>
    </row>
    <row r="351" spans="1:261" s="8" customFormat="1" ht="41.25" customHeight="1" outlineLevel="1" x14ac:dyDescent="0.4">
      <c r="A351" s="114"/>
      <c r="B351" s="126"/>
      <c r="C351" s="184"/>
      <c r="D351" s="112"/>
      <c r="E351" s="112"/>
      <c r="F351" s="112"/>
      <c r="G351" s="112"/>
      <c r="H351" s="9" t="s">
        <v>7</v>
      </c>
      <c r="I351" s="103">
        <f>SUM(J351:M351)</f>
        <v>0</v>
      </c>
      <c r="J351" s="103"/>
      <c r="K351" s="103">
        <f>K356</f>
        <v>0</v>
      </c>
      <c r="L351" s="103">
        <f t="shared" ref="L351:M354" si="64">L356</f>
        <v>0</v>
      </c>
      <c r="M351" s="103">
        <f t="shared" si="64"/>
        <v>0</v>
      </c>
      <c r="N351" s="103">
        <v>0</v>
      </c>
      <c r="O351" s="1">
        <v>0</v>
      </c>
      <c r="P351" s="186"/>
      <c r="Q351" s="138"/>
      <c r="R351" s="10"/>
      <c r="S351" s="10"/>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c r="GA351" s="7"/>
      <c r="GB351" s="7"/>
      <c r="GC351" s="7"/>
      <c r="GD351" s="7"/>
      <c r="GE351" s="7"/>
      <c r="GF351" s="7"/>
      <c r="GG351" s="7"/>
      <c r="GH351" s="7"/>
      <c r="GI351" s="7"/>
      <c r="GJ351" s="7"/>
      <c r="GK351" s="7"/>
      <c r="GL351" s="7"/>
      <c r="GM351" s="7"/>
      <c r="GN351" s="7"/>
      <c r="GO351" s="7"/>
      <c r="GP351" s="7"/>
      <c r="GQ351" s="7"/>
      <c r="GR351" s="7"/>
      <c r="GS351" s="7"/>
      <c r="GT351" s="7"/>
      <c r="GU351" s="7"/>
      <c r="GV351" s="7"/>
      <c r="GW351" s="7"/>
      <c r="GX351" s="7"/>
      <c r="GY351" s="7"/>
      <c r="GZ351" s="7"/>
      <c r="HA351" s="7"/>
      <c r="HB351" s="7"/>
      <c r="HC351" s="7"/>
      <c r="HD351" s="7"/>
      <c r="HE351" s="7"/>
      <c r="HF351" s="7"/>
      <c r="HG351" s="7"/>
      <c r="HH351" s="7"/>
      <c r="HI351" s="7"/>
      <c r="HJ351" s="7"/>
      <c r="HK351" s="7"/>
      <c r="HL351" s="7"/>
      <c r="HM351" s="7"/>
      <c r="HN351" s="7"/>
      <c r="HO351" s="7"/>
      <c r="HP351" s="7"/>
      <c r="HQ351" s="7"/>
      <c r="HR351" s="7"/>
      <c r="HS351" s="7"/>
      <c r="HT351" s="7"/>
      <c r="HU351" s="7"/>
      <c r="HV351" s="7"/>
      <c r="HW351" s="7"/>
      <c r="HX351" s="7"/>
      <c r="HY351" s="7"/>
      <c r="HZ351" s="7"/>
      <c r="IA351" s="7"/>
      <c r="IB351" s="7"/>
      <c r="IC351" s="7"/>
      <c r="ID351" s="7"/>
      <c r="IE351" s="7"/>
      <c r="IF351" s="7"/>
      <c r="IG351" s="7"/>
      <c r="IH351" s="7"/>
      <c r="II351" s="7"/>
      <c r="IJ351" s="7"/>
      <c r="IK351" s="7"/>
      <c r="IL351" s="7"/>
      <c r="IM351" s="7"/>
      <c r="IN351" s="7"/>
      <c r="IO351" s="7"/>
      <c r="IP351" s="7"/>
      <c r="IQ351" s="7"/>
      <c r="IR351" s="7"/>
      <c r="IS351" s="7"/>
      <c r="IT351" s="7"/>
      <c r="IU351" s="7"/>
      <c r="IV351" s="7"/>
      <c r="IW351" s="7"/>
      <c r="IX351" s="7"/>
      <c r="IY351" s="7"/>
      <c r="IZ351" s="7"/>
      <c r="JA351" s="7"/>
    </row>
    <row r="352" spans="1:261" s="8" customFormat="1" ht="41.25" customHeight="1" outlineLevel="1" x14ac:dyDescent="0.4">
      <c r="A352" s="114"/>
      <c r="B352" s="126"/>
      <c r="C352" s="184"/>
      <c r="D352" s="112"/>
      <c r="E352" s="112"/>
      <c r="F352" s="112"/>
      <c r="G352" s="112"/>
      <c r="H352" s="9" t="s">
        <v>8</v>
      </c>
      <c r="I352" s="103">
        <f>SUM(J352:M352)</f>
        <v>6137.8</v>
      </c>
      <c r="J352" s="103"/>
      <c r="K352" s="103">
        <f>K357</f>
        <v>0</v>
      </c>
      <c r="L352" s="103">
        <f t="shared" si="64"/>
        <v>6137.8</v>
      </c>
      <c r="M352" s="103">
        <f t="shared" si="64"/>
        <v>0</v>
      </c>
      <c r="N352" s="103">
        <v>0</v>
      </c>
      <c r="O352" s="1">
        <v>0</v>
      </c>
      <c r="P352" s="186"/>
      <c r="Q352" s="138"/>
      <c r="R352" s="10"/>
      <c r="S352" s="10"/>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c r="FV352" s="7"/>
      <c r="FW352" s="7"/>
      <c r="FX352" s="7"/>
      <c r="FY352" s="7"/>
      <c r="FZ352" s="7"/>
      <c r="GA352" s="7"/>
      <c r="GB352" s="7"/>
      <c r="GC352" s="7"/>
      <c r="GD352" s="7"/>
      <c r="GE352" s="7"/>
      <c r="GF352" s="7"/>
      <c r="GG352" s="7"/>
      <c r="GH352" s="7"/>
      <c r="GI352" s="7"/>
      <c r="GJ352" s="7"/>
      <c r="GK352" s="7"/>
      <c r="GL352" s="7"/>
      <c r="GM352" s="7"/>
      <c r="GN352" s="7"/>
      <c r="GO352" s="7"/>
      <c r="GP352" s="7"/>
      <c r="GQ352" s="7"/>
      <c r="GR352" s="7"/>
      <c r="GS352" s="7"/>
      <c r="GT352" s="7"/>
      <c r="GU352" s="7"/>
      <c r="GV352" s="7"/>
      <c r="GW352" s="7"/>
      <c r="GX352" s="7"/>
      <c r="GY352" s="7"/>
      <c r="GZ352" s="7"/>
      <c r="HA352" s="7"/>
      <c r="HB352" s="7"/>
      <c r="HC352" s="7"/>
      <c r="HD352" s="7"/>
      <c r="HE352" s="7"/>
      <c r="HF352" s="7"/>
      <c r="HG352" s="7"/>
      <c r="HH352" s="7"/>
      <c r="HI352" s="7"/>
      <c r="HJ352" s="7"/>
      <c r="HK352" s="7"/>
      <c r="HL352" s="7"/>
      <c r="HM352" s="7"/>
      <c r="HN352" s="7"/>
      <c r="HO352" s="7"/>
      <c r="HP352" s="7"/>
      <c r="HQ352" s="7"/>
      <c r="HR352" s="7"/>
      <c r="HS352" s="7"/>
      <c r="HT352" s="7"/>
      <c r="HU352" s="7"/>
      <c r="HV352" s="7"/>
      <c r="HW352" s="7"/>
      <c r="HX352" s="7"/>
      <c r="HY352" s="7"/>
      <c r="HZ352" s="7"/>
      <c r="IA352" s="7"/>
      <c r="IB352" s="7"/>
      <c r="IC352" s="7"/>
      <c r="ID352" s="7"/>
      <c r="IE352" s="7"/>
      <c r="IF352" s="7"/>
      <c r="IG352" s="7"/>
      <c r="IH352" s="7"/>
      <c r="II352" s="7"/>
      <c r="IJ352" s="7"/>
      <c r="IK352" s="7"/>
      <c r="IL352" s="7"/>
      <c r="IM352" s="7"/>
      <c r="IN352" s="7"/>
      <c r="IO352" s="7"/>
      <c r="IP352" s="7"/>
      <c r="IQ352" s="7"/>
      <c r="IR352" s="7"/>
      <c r="IS352" s="7"/>
      <c r="IT352" s="7"/>
      <c r="IU352" s="7"/>
      <c r="IV352" s="7"/>
      <c r="IW352" s="7"/>
      <c r="IX352" s="7"/>
      <c r="IY352" s="7"/>
      <c r="IZ352" s="7"/>
      <c r="JA352" s="7"/>
    </row>
    <row r="353" spans="1:261" s="8" customFormat="1" ht="41.25" customHeight="1" outlineLevel="1" x14ac:dyDescent="0.4">
      <c r="A353" s="114"/>
      <c r="B353" s="126"/>
      <c r="C353" s="184"/>
      <c r="D353" s="112"/>
      <c r="E353" s="112"/>
      <c r="F353" s="112"/>
      <c r="G353" s="112"/>
      <c r="H353" s="9" t="s">
        <v>9</v>
      </c>
      <c r="I353" s="103">
        <f>SUM(J353:M353)</f>
        <v>323.09699999999998</v>
      </c>
      <c r="J353" s="103"/>
      <c r="K353" s="103">
        <f>K358</f>
        <v>0</v>
      </c>
      <c r="L353" s="103">
        <f t="shared" si="64"/>
        <v>323.09699999999998</v>
      </c>
      <c r="M353" s="103">
        <f t="shared" si="64"/>
        <v>0</v>
      </c>
      <c r="N353" s="103">
        <v>0</v>
      </c>
      <c r="O353" s="1">
        <v>0</v>
      </c>
      <c r="P353" s="186"/>
      <c r="Q353" s="138"/>
      <c r="R353" s="10"/>
      <c r="S353" s="10"/>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c r="FV353" s="7"/>
      <c r="FW353" s="7"/>
      <c r="FX353" s="7"/>
      <c r="FY353" s="7"/>
      <c r="FZ353" s="7"/>
      <c r="GA353" s="7"/>
      <c r="GB353" s="7"/>
      <c r="GC353" s="7"/>
      <c r="GD353" s="7"/>
      <c r="GE353" s="7"/>
      <c r="GF353" s="7"/>
      <c r="GG353" s="7"/>
      <c r="GH353" s="7"/>
      <c r="GI353" s="7"/>
      <c r="GJ353" s="7"/>
      <c r="GK353" s="7"/>
      <c r="GL353" s="7"/>
      <c r="GM353" s="7"/>
      <c r="GN353" s="7"/>
      <c r="GO353" s="7"/>
      <c r="GP353" s="7"/>
      <c r="GQ353" s="7"/>
      <c r="GR353" s="7"/>
      <c r="GS353" s="7"/>
      <c r="GT353" s="7"/>
      <c r="GU353" s="7"/>
      <c r="GV353" s="7"/>
      <c r="GW353" s="7"/>
      <c r="GX353" s="7"/>
      <c r="GY353" s="7"/>
      <c r="GZ353" s="7"/>
      <c r="HA353" s="7"/>
      <c r="HB353" s="7"/>
      <c r="HC353" s="7"/>
      <c r="HD353" s="7"/>
      <c r="HE353" s="7"/>
      <c r="HF353" s="7"/>
      <c r="HG353" s="7"/>
      <c r="HH353" s="7"/>
      <c r="HI353" s="7"/>
      <c r="HJ353" s="7"/>
      <c r="HK353" s="7"/>
      <c r="HL353" s="7"/>
      <c r="HM353" s="7"/>
      <c r="HN353" s="7"/>
      <c r="HO353" s="7"/>
      <c r="HP353" s="7"/>
      <c r="HQ353" s="7"/>
      <c r="HR353" s="7"/>
      <c r="HS353" s="7"/>
      <c r="HT353" s="7"/>
      <c r="HU353" s="7"/>
      <c r="HV353" s="7"/>
      <c r="HW353" s="7"/>
      <c r="HX353" s="7"/>
      <c r="HY353" s="7"/>
      <c r="HZ353" s="7"/>
      <c r="IA353" s="7"/>
      <c r="IB353" s="7"/>
      <c r="IC353" s="7"/>
      <c r="ID353" s="7"/>
      <c r="IE353" s="7"/>
      <c r="IF353" s="7"/>
      <c r="IG353" s="7"/>
      <c r="IH353" s="7"/>
      <c r="II353" s="7"/>
      <c r="IJ353" s="7"/>
      <c r="IK353" s="7"/>
      <c r="IL353" s="7"/>
      <c r="IM353" s="7"/>
      <c r="IN353" s="7"/>
      <c r="IO353" s="7"/>
      <c r="IP353" s="7"/>
      <c r="IQ353" s="7"/>
      <c r="IR353" s="7"/>
      <c r="IS353" s="7"/>
      <c r="IT353" s="7"/>
      <c r="IU353" s="7"/>
      <c r="IV353" s="7"/>
      <c r="IW353" s="7"/>
      <c r="IX353" s="7"/>
      <c r="IY353" s="7"/>
      <c r="IZ353" s="7"/>
      <c r="JA353" s="7"/>
    </row>
    <row r="354" spans="1:261" s="8" customFormat="1" ht="41.25" customHeight="1" outlineLevel="1" x14ac:dyDescent="0.4">
      <c r="A354" s="114"/>
      <c r="B354" s="126"/>
      <c r="C354" s="184"/>
      <c r="D354" s="128"/>
      <c r="E354" s="128"/>
      <c r="F354" s="128"/>
      <c r="G354" s="128"/>
      <c r="H354" s="9" t="s">
        <v>107</v>
      </c>
      <c r="I354" s="103">
        <f>SUM(J354:M354)</f>
        <v>0</v>
      </c>
      <c r="J354" s="103"/>
      <c r="K354" s="103">
        <f>K359</f>
        <v>0</v>
      </c>
      <c r="L354" s="103">
        <f t="shared" si="64"/>
        <v>0</v>
      </c>
      <c r="M354" s="103">
        <f t="shared" si="64"/>
        <v>0</v>
      </c>
      <c r="N354" s="103">
        <v>0</v>
      </c>
      <c r="O354" s="1">
        <v>0</v>
      </c>
      <c r="P354" s="149"/>
      <c r="Q354" s="138"/>
      <c r="R354" s="10"/>
      <c r="S354" s="10"/>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7"/>
      <c r="FU354" s="7"/>
      <c r="FV354" s="7"/>
      <c r="FW354" s="7"/>
      <c r="FX354" s="7"/>
      <c r="FY354" s="7"/>
      <c r="FZ354" s="7"/>
      <c r="GA354" s="7"/>
      <c r="GB354" s="7"/>
      <c r="GC354" s="7"/>
      <c r="GD354" s="7"/>
      <c r="GE354" s="7"/>
      <c r="GF354" s="7"/>
      <c r="GG354" s="7"/>
      <c r="GH354" s="7"/>
      <c r="GI354" s="7"/>
      <c r="GJ354" s="7"/>
      <c r="GK354" s="7"/>
      <c r="GL354" s="7"/>
      <c r="GM354" s="7"/>
      <c r="GN354" s="7"/>
      <c r="GO354" s="7"/>
      <c r="GP354" s="7"/>
      <c r="GQ354" s="7"/>
      <c r="GR354" s="7"/>
      <c r="GS354" s="7"/>
      <c r="GT354" s="7"/>
      <c r="GU354" s="7"/>
      <c r="GV354" s="7"/>
      <c r="GW354" s="7"/>
      <c r="GX354" s="7"/>
      <c r="GY354" s="7"/>
      <c r="GZ354" s="7"/>
      <c r="HA354" s="7"/>
      <c r="HB354" s="7"/>
      <c r="HC354" s="7"/>
      <c r="HD354" s="7"/>
      <c r="HE354" s="7"/>
      <c r="HF354" s="7"/>
      <c r="HG354" s="7"/>
      <c r="HH354" s="7"/>
      <c r="HI354" s="7"/>
      <c r="HJ354" s="7"/>
      <c r="HK354" s="7"/>
      <c r="HL354" s="7"/>
      <c r="HM354" s="7"/>
      <c r="HN354" s="7"/>
      <c r="HO354" s="7"/>
      <c r="HP354" s="7"/>
      <c r="HQ354" s="7"/>
      <c r="HR354" s="7"/>
      <c r="HS354" s="7"/>
      <c r="HT354" s="7"/>
      <c r="HU354" s="7"/>
      <c r="HV354" s="7"/>
      <c r="HW354" s="7"/>
      <c r="HX354" s="7"/>
      <c r="HY354" s="7"/>
      <c r="HZ354" s="7"/>
      <c r="IA354" s="7"/>
      <c r="IB354" s="7"/>
      <c r="IC354" s="7"/>
      <c r="ID354" s="7"/>
      <c r="IE354" s="7"/>
      <c r="IF354" s="7"/>
      <c r="IG354" s="7"/>
      <c r="IH354" s="7"/>
      <c r="II354" s="7"/>
      <c r="IJ354" s="7"/>
      <c r="IK354" s="7"/>
      <c r="IL354" s="7"/>
      <c r="IM354" s="7"/>
      <c r="IN354" s="7"/>
      <c r="IO354" s="7"/>
      <c r="IP354" s="7"/>
      <c r="IQ354" s="7"/>
      <c r="IR354" s="7"/>
      <c r="IS354" s="7"/>
      <c r="IT354" s="7"/>
      <c r="IU354" s="7"/>
      <c r="IV354" s="7"/>
      <c r="IW354" s="7"/>
      <c r="IX354" s="7"/>
      <c r="IY354" s="7"/>
      <c r="IZ354" s="7"/>
      <c r="JA354" s="7"/>
    </row>
    <row r="355" spans="1:261" s="8" customFormat="1" ht="41.25" customHeight="1" outlineLevel="1" x14ac:dyDescent="0.4">
      <c r="A355" s="186"/>
      <c r="B355" s="116" t="s">
        <v>68</v>
      </c>
      <c r="C355" s="184"/>
      <c r="D355" s="112">
        <v>43831</v>
      </c>
      <c r="E355" s="112">
        <v>44561</v>
      </c>
      <c r="F355" s="112">
        <v>43831</v>
      </c>
      <c r="G355" s="112"/>
      <c r="H355" s="9" t="s">
        <v>6</v>
      </c>
      <c r="I355" s="103">
        <f>SUM(I356:I359)</f>
        <v>6460.8969999999999</v>
      </c>
      <c r="J355" s="103">
        <f t="shared" ref="J355:N355" si="65">SUM(J356:J359)</f>
        <v>0</v>
      </c>
      <c r="K355" s="103">
        <f t="shared" si="65"/>
        <v>0</v>
      </c>
      <c r="L355" s="103">
        <f t="shared" si="65"/>
        <v>6460.8969999999999</v>
      </c>
      <c r="M355" s="103">
        <f t="shared" si="65"/>
        <v>0</v>
      </c>
      <c r="N355" s="103">
        <f t="shared" si="65"/>
        <v>0</v>
      </c>
      <c r="O355" s="1">
        <v>0</v>
      </c>
      <c r="P355" s="203" t="s">
        <v>590</v>
      </c>
      <c r="Q355" s="134"/>
      <c r="R355" s="10"/>
      <c r="S355" s="10"/>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c r="IT355" s="7"/>
      <c r="IU355" s="7"/>
      <c r="IV355" s="7"/>
      <c r="IW355" s="7"/>
      <c r="IX355" s="7"/>
      <c r="IY355" s="7"/>
      <c r="IZ355" s="7"/>
      <c r="JA355" s="7"/>
    </row>
    <row r="356" spans="1:261" s="8" customFormat="1" ht="41.25" customHeight="1" outlineLevel="1" x14ac:dyDescent="0.4">
      <c r="A356" s="186"/>
      <c r="B356" s="204"/>
      <c r="C356" s="184"/>
      <c r="D356" s="112"/>
      <c r="E356" s="112"/>
      <c r="F356" s="112"/>
      <c r="G356" s="112"/>
      <c r="H356" s="9" t="s">
        <v>7</v>
      </c>
      <c r="I356" s="103">
        <f>SUM(J356:M356)</f>
        <v>0</v>
      </c>
      <c r="J356" s="103"/>
      <c r="K356" s="103">
        <v>0</v>
      </c>
      <c r="L356" s="103">
        <v>0</v>
      </c>
      <c r="M356" s="103">
        <v>0</v>
      </c>
      <c r="N356" s="103">
        <v>0</v>
      </c>
      <c r="O356" s="1">
        <v>0</v>
      </c>
      <c r="P356" s="203"/>
      <c r="Q356" s="134"/>
      <c r="R356" s="10"/>
      <c r="S356" s="10"/>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7"/>
      <c r="FU356" s="7"/>
      <c r="FV356" s="7"/>
      <c r="FW356" s="7"/>
      <c r="FX356" s="7"/>
      <c r="FY356" s="7"/>
      <c r="FZ356" s="7"/>
      <c r="GA356" s="7"/>
      <c r="GB356" s="7"/>
      <c r="GC356" s="7"/>
      <c r="GD356" s="7"/>
      <c r="GE356" s="7"/>
      <c r="GF356" s="7"/>
      <c r="GG356" s="7"/>
      <c r="GH356" s="7"/>
      <c r="GI356" s="7"/>
      <c r="GJ356" s="7"/>
      <c r="GK356" s="7"/>
      <c r="GL356" s="7"/>
      <c r="GM356" s="7"/>
      <c r="GN356" s="7"/>
      <c r="GO356" s="7"/>
      <c r="GP356" s="7"/>
      <c r="GQ356" s="7"/>
      <c r="GR356" s="7"/>
      <c r="GS356" s="7"/>
      <c r="GT356" s="7"/>
      <c r="GU356" s="7"/>
      <c r="GV356" s="7"/>
      <c r="GW356" s="7"/>
      <c r="GX356" s="7"/>
      <c r="GY356" s="7"/>
      <c r="GZ356" s="7"/>
      <c r="HA356" s="7"/>
      <c r="HB356" s="7"/>
      <c r="HC356" s="7"/>
      <c r="HD356" s="7"/>
      <c r="HE356" s="7"/>
      <c r="HF356" s="7"/>
      <c r="HG356" s="7"/>
      <c r="HH356" s="7"/>
      <c r="HI356" s="7"/>
      <c r="HJ356" s="7"/>
      <c r="HK356" s="7"/>
      <c r="HL356" s="7"/>
      <c r="HM356" s="7"/>
      <c r="HN356" s="7"/>
      <c r="HO356" s="7"/>
      <c r="HP356" s="7"/>
      <c r="HQ356" s="7"/>
      <c r="HR356" s="7"/>
      <c r="HS356" s="7"/>
      <c r="HT356" s="7"/>
      <c r="HU356" s="7"/>
      <c r="HV356" s="7"/>
      <c r="HW356" s="7"/>
      <c r="HX356" s="7"/>
      <c r="HY356" s="7"/>
      <c r="HZ356" s="7"/>
      <c r="IA356" s="7"/>
      <c r="IB356" s="7"/>
      <c r="IC356" s="7"/>
      <c r="ID356" s="7"/>
      <c r="IE356" s="7"/>
      <c r="IF356" s="7"/>
      <c r="IG356" s="7"/>
      <c r="IH356" s="7"/>
      <c r="II356" s="7"/>
      <c r="IJ356" s="7"/>
      <c r="IK356" s="7"/>
      <c r="IL356" s="7"/>
      <c r="IM356" s="7"/>
      <c r="IN356" s="7"/>
      <c r="IO356" s="7"/>
      <c r="IP356" s="7"/>
      <c r="IQ356" s="7"/>
      <c r="IR356" s="7"/>
      <c r="IS356" s="7"/>
      <c r="IT356" s="7"/>
      <c r="IU356" s="7"/>
      <c r="IV356" s="7"/>
      <c r="IW356" s="7"/>
      <c r="IX356" s="7"/>
      <c r="IY356" s="7"/>
      <c r="IZ356" s="7"/>
      <c r="JA356" s="7"/>
    </row>
    <row r="357" spans="1:261" s="8" customFormat="1" ht="41.25" customHeight="1" outlineLevel="1" x14ac:dyDescent="0.4">
      <c r="A357" s="186"/>
      <c r="B357" s="204"/>
      <c r="C357" s="184"/>
      <c r="D357" s="112"/>
      <c r="E357" s="112"/>
      <c r="F357" s="112"/>
      <c r="G357" s="112"/>
      <c r="H357" s="9" t="s">
        <v>8</v>
      </c>
      <c r="I357" s="103">
        <f>SUM(J357:M357)</f>
        <v>6137.8</v>
      </c>
      <c r="J357" s="103"/>
      <c r="K357" s="103">
        <v>0</v>
      </c>
      <c r="L357" s="103">
        <v>6137.8</v>
      </c>
      <c r="M357" s="103">
        <v>0</v>
      </c>
      <c r="N357" s="103">
        <v>0</v>
      </c>
      <c r="O357" s="1">
        <v>0</v>
      </c>
      <c r="P357" s="203"/>
      <c r="Q357" s="134"/>
      <c r="R357" s="10"/>
      <c r="S357" s="10"/>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7"/>
      <c r="FU357" s="7"/>
      <c r="FV357" s="7"/>
      <c r="FW357" s="7"/>
      <c r="FX357" s="7"/>
      <c r="FY357" s="7"/>
      <c r="FZ357" s="7"/>
      <c r="GA357" s="7"/>
      <c r="GB357" s="7"/>
      <c r="GC357" s="7"/>
      <c r="GD357" s="7"/>
      <c r="GE357" s="7"/>
      <c r="GF357" s="7"/>
      <c r="GG357" s="7"/>
      <c r="GH357" s="7"/>
      <c r="GI357" s="7"/>
      <c r="GJ357" s="7"/>
      <c r="GK357" s="7"/>
      <c r="GL357" s="7"/>
      <c r="GM357" s="7"/>
      <c r="GN357" s="7"/>
      <c r="GO357" s="7"/>
      <c r="GP357" s="7"/>
      <c r="GQ357" s="7"/>
      <c r="GR357" s="7"/>
      <c r="GS357" s="7"/>
      <c r="GT357" s="7"/>
      <c r="GU357" s="7"/>
      <c r="GV357" s="7"/>
      <c r="GW357" s="7"/>
      <c r="GX357" s="7"/>
      <c r="GY357" s="7"/>
      <c r="GZ357" s="7"/>
      <c r="HA357" s="7"/>
      <c r="HB357" s="7"/>
      <c r="HC357" s="7"/>
      <c r="HD357" s="7"/>
      <c r="HE357" s="7"/>
      <c r="HF357" s="7"/>
      <c r="HG357" s="7"/>
      <c r="HH357" s="7"/>
      <c r="HI357" s="7"/>
      <c r="HJ357" s="7"/>
      <c r="HK357" s="7"/>
      <c r="HL357" s="7"/>
      <c r="HM357" s="7"/>
      <c r="HN357" s="7"/>
      <c r="HO357" s="7"/>
      <c r="HP357" s="7"/>
      <c r="HQ357" s="7"/>
      <c r="HR357" s="7"/>
      <c r="HS357" s="7"/>
      <c r="HT357" s="7"/>
      <c r="HU357" s="7"/>
      <c r="HV357" s="7"/>
      <c r="HW357" s="7"/>
      <c r="HX357" s="7"/>
      <c r="HY357" s="7"/>
      <c r="HZ357" s="7"/>
      <c r="IA357" s="7"/>
      <c r="IB357" s="7"/>
      <c r="IC357" s="7"/>
      <c r="ID357" s="7"/>
      <c r="IE357" s="7"/>
      <c r="IF357" s="7"/>
      <c r="IG357" s="7"/>
      <c r="IH357" s="7"/>
      <c r="II357" s="7"/>
      <c r="IJ357" s="7"/>
      <c r="IK357" s="7"/>
      <c r="IL357" s="7"/>
      <c r="IM357" s="7"/>
      <c r="IN357" s="7"/>
      <c r="IO357" s="7"/>
      <c r="IP357" s="7"/>
      <c r="IQ357" s="7"/>
      <c r="IR357" s="7"/>
      <c r="IS357" s="7"/>
      <c r="IT357" s="7"/>
      <c r="IU357" s="7"/>
      <c r="IV357" s="7"/>
      <c r="IW357" s="7"/>
      <c r="IX357" s="7"/>
      <c r="IY357" s="7"/>
      <c r="IZ357" s="7"/>
      <c r="JA357" s="7"/>
    </row>
    <row r="358" spans="1:261" s="8" customFormat="1" ht="41.25" customHeight="1" outlineLevel="1" x14ac:dyDescent="0.4">
      <c r="A358" s="186"/>
      <c r="B358" s="205"/>
      <c r="C358" s="184"/>
      <c r="D358" s="112"/>
      <c r="E358" s="112"/>
      <c r="F358" s="112"/>
      <c r="G358" s="112"/>
      <c r="H358" s="9" t="s">
        <v>9</v>
      </c>
      <c r="I358" s="103">
        <f>SUM(J358:M358)</f>
        <v>323.09699999999998</v>
      </c>
      <c r="J358" s="103"/>
      <c r="K358" s="103">
        <v>0</v>
      </c>
      <c r="L358" s="103">
        <v>323.09699999999998</v>
      </c>
      <c r="M358" s="103">
        <v>0</v>
      </c>
      <c r="N358" s="103">
        <v>0</v>
      </c>
      <c r="O358" s="1">
        <v>0</v>
      </c>
      <c r="P358" s="203"/>
      <c r="Q358" s="134"/>
      <c r="R358" s="10"/>
      <c r="S358" s="10"/>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c r="FV358" s="7"/>
      <c r="FW358" s="7"/>
      <c r="FX358" s="7"/>
      <c r="FY358" s="7"/>
      <c r="FZ358" s="7"/>
      <c r="GA358" s="7"/>
      <c r="GB358" s="7"/>
      <c r="GC358" s="7"/>
      <c r="GD358" s="7"/>
      <c r="GE358" s="7"/>
      <c r="GF358" s="7"/>
      <c r="GG358" s="7"/>
      <c r="GH358" s="7"/>
      <c r="GI358" s="7"/>
      <c r="GJ358" s="7"/>
      <c r="GK358" s="7"/>
      <c r="GL358" s="7"/>
      <c r="GM358" s="7"/>
      <c r="GN358" s="7"/>
      <c r="GO358" s="7"/>
      <c r="GP358" s="7"/>
      <c r="GQ358" s="7"/>
      <c r="GR358" s="7"/>
      <c r="GS358" s="7"/>
      <c r="GT358" s="7"/>
      <c r="GU358" s="7"/>
      <c r="GV358" s="7"/>
      <c r="GW358" s="7"/>
      <c r="GX358" s="7"/>
      <c r="GY358" s="7"/>
      <c r="GZ358" s="7"/>
      <c r="HA358" s="7"/>
      <c r="HB358" s="7"/>
      <c r="HC358" s="7"/>
      <c r="HD358" s="7"/>
      <c r="HE358" s="7"/>
      <c r="HF358" s="7"/>
      <c r="HG358" s="7"/>
      <c r="HH358" s="7"/>
      <c r="HI358" s="7"/>
      <c r="HJ358" s="7"/>
      <c r="HK358" s="7"/>
      <c r="HL358" s="7"/>
      <c r="HM358" s="7"/>
      <c r="HN358" s="7"/>
      <c r="HO358" s="7"/>
      <c r="HP358" s="7"/>
      <c r="HQ358" s="7"/>
      <c r="HR358" s="7"/>
      <c r="HS358" s="7"/>
      <c r="HT358" s="7"/>
      <c r="HU358" s="7"/>
      <c r="HV358" s="7"/>
      <c r="HW358" s="7"/>
      <c r="HX358" s="7"/>
      <c r="HY358" s="7"/>
      <c r="HZ358" s="7"/>
      <c r="IA358" s="7"/>
      <c r="IB358" s="7"/>
      <c r="IC358" s="7"/>
      <c r="ID358" s="7"/>
      <c r="IE358" s="7"/>
      <c r="IF358" s="7"/>
      <c r="IG358" s="7"/>
      <c r="IH358" s="7"/>
      <c r="II358" s="7"/>
      <c r="IJ358" s="7"/>
      <c r="IK358" s="7"/>
      <c r="IL358" s="7"/>
      <c r="IM358" s="7"/>
      <c r="IN358" s="7"/>
      <c r="IO358" s="7"/>
      <c r="IP358" s="7"/>
      <c r="IQ358" s="7"/>
      <c r="IR358" s="7"/>
      <c r="IS358" s="7"/>
      <c r="IT358" s="7"/>
      <c r="IU358" s="7"/>
      <c r="IV358" s="7"/>
      <c r="IW358" s="7"/>
      <c r="IX358" s="7"/>
      <c r="IY358" s="7"/>
      <c r="IZ358" s="7"/>
      <c r="JA358" s="7"/>
    </row>
    <row r="359" spans="1:261" s="8" customFormat="1" ht="41.25" customHeight="1" outlineLevel="1" x14ac:dyDescent="0.4">
      <c r="A359" s="149"/>
      <c r="B359" s="206"/>
      <c r="C359" s="185"/>
      <c r="D359" s="128"/>
      <c r="E359" s="128"/>
      <c r="F359" s="128"/>
      <c r="G359" s="128"/>
      <c r="H359" s="9" t="s">
        <v>107</v>
      </c>
      <c r="I359" s="103">
        <f>SUM(J359:M359)</f>
        <v>0</v>
      </c>
      <c r="J359" s="103"/>
      <c r="K359" s="103">
        <v>0</v>
      </c>
      <c r="L359" s="103">
        <v>0</v>
      </c>
      <c r="M359" s="103">
        <v>0</v>
      </c>
      <c r="N359" s="103">
        <v>0</v>
      </c>
      <c r="O359" s="1">
        <v>0</v>
      </c>
      <c r="P359" s="127"/>
      <c r="Q359" s="134"/>
      <c r="R359" s="10"/>
      <c r="S359" s="10"/>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c r="FV359" s="7"/>
      <c r="FW359" s="7"/>
      <c r="FX359" s="7"/>
      <c r="FY359" s="7"/>
      <c r="FZ359" s="7"/>
      <c r="GA359" s="7"/>
      <c r="GB359" s="7"/>
      <c r="GC359" s="7"/>
      <c r="GD359" s="7"/>
      <c r="GE359" s="7"/>
      <c r="GF359" s="7"/>
      <c r="GG359" s="7"/>
      <c r="GH359" s="7"/>
      <c r="GI359" s="7"/>
      <c r="GJ359" s="7"/>
      <c r="GK359" s="7"/>
      <c r="GL359" s="7"/>
      <c r="GM359" s="7"/>
      <c r="GN359" s="7"/>
      <c r="GO359" s="7"/>
      <c r="GP359" s="7"/>
      <c r="GQ359" s="7"/>
      <c r="GR359" s="7"/>
      <c r="GS359" s="7"/>
      <c r="GT359" s="7"/>
      <c r="GU359" s="7"/>
      <c r="GV359" s="7"/>
      <c r="GW359" s="7"/>
      <c r="GX359" s="7"/>
      <c r="GY359" s="7"/>
      <c r="GZ359" s="7"/>
      <c r="HA359" s="7"/>
      <c r="HB359" s="7"/>
      <c r="HC359" s="7"/>
      <c r="HD359" s="7"/>
      <c r="HE359" s="7"/>
      <c r="HF359" s="7"/>
      <c r="HG359" s="7"/>
      <c r="HH359" s="7"/>
      <c r="HI359" s="7"/>
      <c r="HJ359" s="7"/>
      <c r="HK359" s="7"/>
      <c r="HL359" s="7"/>
      <c r="HM359" s="7"/>
      <c r="HN359" s="7"/>
      <c r="HO359" s="7"/>
      <c r="HP359" s="7"/>
      <c r="HQ359" s="7"/>
      <c r="HR359" s="7"/>
      <c r="HS359" s="7"/>
      <c r="HT359" s="7"/>
      <c r="HU359" s="7"/>
      <c r="HV359" s="7"/>
      <c r="HW359" s="7"/>
      <c r="HX359" s="7"/>
      <c r="HY359" s="7"/>
      <c r="HZ359" s="7"/>
      <c r="IA359" s="7"/>
      <c r="IB359" s="7"/>
      <c r="IC359" s="7"/>
      <c r="ID359" s="7"/>
      <c r="IE359" s="7"/>
      <c r="IF359" s="7"/>
      <c r="IG359" s="7"/>
      <c r="IH359" s="7"/>
      <c r="II359" s="7"/>
      <c r="IJ359" s="7"/>
      <c r="IK359" s="7"/>
      <c r="IL359" s="7"/>
      <c r="IM359" s="7"/>
      <c r="IN359" s="7"/>
      <c r="IO359" s="7"/>
      <c r="IP359" s="7"/>
      <c r="IQ359" s="7"/>
      <c r="IR359" s="7"/>
      <c r="IS359" s="7"/>
      <c r="IT359" s="7"/>
      <c r="IU359" s="7"/>
      <c r="IV359" s="7"/>
      <c r="IW359" s="7"/>
      <c r="IX359" s="7"/>
      <c r="IY359" s="7"/>
      <c r="IZ359" s="7"/>
      <c r="JA359" s="7"/>
    </row>
    <row r="360" spans="1:261" s="8" customFormat="1" ht="41.25" customHeight="1" outlineLevel="1" x14ac:dyDescent="0.4">
      <c r="A360" s="113" t="s">
        <v>481</v>
      </c>
      <c r="B360" s="126" t="s">
        <v>197</v>
      </c>
      <c r="C360" s="119" t="s">
        <v>379</v>
      </c>
      <c r="D360" s="112">
        <v>43831</v>
      </c>
      <c r="E360" s="112">
        <v>44926</v>
      </c>
      <c r="F360" s="112">
        <v>43831</v>
      </c>
      <c r="G360" s="112"/>
      <c r="H360" s="9" t="s">
        <v>6</v>
      </c>
      <c r="I360" s="103">
        <f>SUM(I361:I364)</f>
        <v>5357</v>
      </c>
      <c r="J360" s="103">
        <f t="shared" ref="J360:N360" si="66">SUM(J361:J364)</f>
        <v>0</v>
      </c>
      <c r="K360" s="103">
        <f t="shared" si="66"/>
        <v>0</v>
      </c>
      <c r="L360" s="103">
        <f t="shared" si="66"/>
        <v>5357</v>
      </c>
      <c r="M360" s="103">
        <f t="shared" si="66"/>
        <v>0</v>
      </c>
      <c r="N360" s="103">
        <f t="shared" si="66"/>
        <v>0</v>
      </c>
      <c r="O360" s="1">
        <v>0</v>
      </c>
      <c r="P360" s="207"/>
      <c r="Q360" s="138"/>
      <c r="R360" s="10"/>
      <c r="S360" s="10"/>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c r="GA360" s="7"/>
      <c r="GB360" s="7"/>
      <c r="GC360" s="7"/>
      <c r="GD360" s="7"/>
      <c r="GE360" s="7"/>
      <c r="GF360" s="7"/>
      <c r="GG360" s="7"/>
      <c r="GH360" s="7"/>
      <c r="GI360" s="7"/>
      <c r="GJ360" s="7"/>
      <c r="GK360" s="7"/>
      <c r="GL360" s="7"/>
      <c r="GM360" s="7"/>
      <c r="GN360" s="7"/>
      <c r="GO360" s="7"/>
      <c r="GP360" s="7"/>
      <c r="GQ360" s="7"/>
      <c r="GR360" s="7"/>
      <c r="GS360" s="7"/>
      <c r="GT360" s="7"/>
      <c r="GU360" s="7"/>
      <c r="GV360" s="7"/>
      <c r="GW360" s="7"/>
      <c r="GX360" s="7"/>
      <c r="GY360" s="7"/>
      <c r="GZ360" s="7"/>
      <c r="HA360" s="7"/>
      <c r="HB360" s="7"/>
      <c r="HC360" s="7"/>
      <c r="HD360" s="7"/>
      <c r="HE360" s="7"/>
      <c r="HF360" s="7"/>
      <c r="HG360" s="7"/>
      <c r="HH360" s="7"/>
      <c r="HI360" s="7"/>
      <c r="HJ360" s="7"/>
      <c r="HK360" s="7"/>
      <c r="HL360" s="7"/>
      <c r="HM360" s="7"/>
      <c r="HN360" s="7"/>
      <c r="HO360" s="7"/>
      <c r="HP360" s="7"/>
      <c r="HQ360" s="7"/>
      <c r="HR360" s="7"/>
      <c r="HS360" s="7"/>
      <c r="HT360" s="7"/>
      <c r="HU360" s="7"/>
      <c r="HV360" s="7"/>
      <c r="HW360" s="7"/>
      <c r="HX360" s="7"/>
      <c r="HY360" s="7"/>
      <c r="HZ360" s="7"/>
      <c r="IA360" s="7"/>
      <c r="IB360" s="7"/>
      <c r="IC360" s="7"/>
      <c r="ID360" s="7"/>
      <c r="IE360" s="7"/>
      <c r="IF360" s="7"/>
      <c r="IG360" s="7"/>
      <c r="IH360" s="7"/>
      <c r="II360" s="7"/>
      <c r="IJ360" s="7"/>
      <c r="IK360" s="7"/>
      <c r="IL360" s="7"/>
      <c r="IM360" s="7"/>
      <c r="IN360" s="7"/>
      <c r="IO360" s="7"/>
      <c r="IP360" s="7"/>
      <c r="IQ360" s="7"/>
      <c r="IR360" s="7"/>
      <c r="IS360" s="7"/>
      <c r="IT360" s="7"/>
      <c r="IU360" s="7"/>
      <c r="IV360" s="7"/>
      <c r="IW360" s="7"/>
      <c r="IX360" s="7"/>
      <c r="IY360" s="7"/>
      <c r="IZ360" s="7"/>
      <c r="JA360" s="7"/>
    </row>
    <row r="361" spans="1:261" s="8" customFormat="1" ht="41.25" customHeight="1" outlineLevel="1" x14ac:dyDescent="0.4">
      <c r="A361" s="114"/>
      <c r="B361" s="126"/>
      <c r="C361" s="184"/>
      <c r="D361" s="112"/>
      <c r="E361" s="112"/>
      <c r="F361" s="112"/>
      <c r="G361" s="112"/>
      <c r="H361" s="9" t="s">
        <v>7</v>
      </c>
      <c r="I361" s="103">
        <f>SUM(J361:M361)</f>
        <v>0</v>
      </c>
      <c r="J361" s="103"/>
      <c r="K361" s="103">
        <f>K366</f>
        <v>0</v>
      </c>
      <c r="L361" s="103">
        <f t="shared" ref="L361:M364" si="67">L366</f>
        <v>0</v>
      </c>
      <c r="M361" s="103">
        <f t="shared" si="67"/>
        <v>0</v>
      </c>
      <c r="N361" s="103">
        <v>0</v>
      </c>
      <c r="O361" s="1">
        <v>0</v>
      </c>
      <c r="P361" s="186"/>
      <c r="Q361" s="138"/>
      <c r="R361" s="10"/>
      <c r="S361" s="10"/>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c r="GS361" s="7"/>
      <c r="GT361" s="7"/>
      <c r="GU361" s="7"/>
      <c r="GV361" s="7"/>
      <c r="GW361" s="7"/>
      <c r="GX361" s="7"/>
      <c r="GY361" s="7"/>
      <c r="GZ361" s="7"/>
      <c r="HA361" s="7"/>
      <c r="HB361" s="7"/>
      <c r="HC361" s="7"/>
      <c r="HD361" s="7"/>
      <c r="HE361" s="7"/>
      <c r="HF361" s="7"/>
      <c r="HG361" s="7"/>
      <c r="HH361" s="7"/>
      <c r="HI361" s="7"/>
      <c r="HJ361" s="7"/>
      <c r="HK361" s="7"/>
      <c r="HL361" s="7"/>
      <c r="HM361" s="7"/>
      <c r="HN361" s="7"/>
      <c r="HO361" s="7"/>
      <c r="HP361" s="7"/>
      <c r="HQ361" s="7"/>
      <c r="HR361" s="7"/>
      <c r="HS361" s="7"/>
      <c r="HT361" s="7"/>
      <c r="HU361" s="7"/>
      <c r="HV361" s="7"/>
      <c r="HW361" s="7"/>
      <c r="HX361" s="7"/>
      <c r="HY361" s="7"/>
      <c r="HZ361" s="7"/>
      <c r="IA361" s="7"/>
      <c r="IB361" s="7"/>
      <c r="IC361" s="7"/>
      <c r="ID361" s="7"/>
      <c r="IE361" s="7"/>
      <c r="IF361" s="7"/>
      <c r="IG361" s="7"/>
      <c r="IH361" s="7"/>
      <c r="II361" s="7"/>
      <c r="IJ361" s="7"/>
      <c r="IK361" s="7"/>
      <c r="IL361" s="7"/>
      <c r="IM361" s="7"/>
      <c r="IN361" s="7"/>
      <c r="IO361" s="7"/>
      <c r="IP361" s="7"/>
      <c r="IQ361" s="7"/>
      <c r="IR361" s="7"/>
      <c r="IS361" s="7"/>
      <c r="IT361" s="7"/>
      <c r="IU361" s="7"/>
      <c r="IV361" s="7"/>
      <c r="IW361" s="7"/>
      <c r="IX361" s="7"/>
      <c r="IY361" s="7"/>
      <c r="IZ361" s="7"/>
      <c r="JA361" s="7"/>
    </row>
    <row r="362" spans="1:261" s="8" customFormat="1" ht="41.25" customHeight="1" outlineLevel="1" x14ac:dyDescent="0.4">
      <c r="A362" s="114"/>
      <c r="B362" s="126"/>
      <c r="C362" s="184"/>
      <c r="D362" s="112"/>
      <c r="E362" s="112"/>
      <c r="F362" s="112"/>
      <c r="G362" s="112"/>
      <c r="H362" s="9" t="s">
        <v>8</v>
      </c>
      <c r="I362" s="103">
        <f>SUM(J362:M362)</f>
        <v>5303.4</v>
      </c>
      <c r="J362" s="103"/>
      <c r="K362" s="103">
        <f>K367</f>
        <v>0</v>
      </c>
      <c r="L362" s="103">
        <f t="shared" si="67"/>
        <v>5303.4</v>
      </c>
      <c r="M362" s="103">
        <f t="shared" si="67"/>
        <v>0</v>
      </c>
      <c r="N362" s="103">
        <v>0</v>
      </c>
      <c r="O362" s="1">
        <v>0</v>
      </c>
      <c r="P362" s="186"/>
      <c r="Q362" s="138"/>
      <c r="R362" s="10"/>
      <c r="S362" s="10"/>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c r="GS362" s="7"/>
      <c r="GT362" s="7"/>
      <c r="GU362" s="7"/>
      <c r="GV362" s="7"/>
      <c r="GW362" s="7"/>
      <c r="GX362" s="7"/>
      <c r="GY362" s="7"/>
      <c r="GZ362" s="7"/>
      <c r="HA362" s="7"/>
      <c r="HB362" s="7"/>
      <c r="HC362" s="7"/>
      <c r="HD362" s="7"/>
      <c r="HE362" s="7"/>
      <c r="HF362" s="7"/>
      <c r="HG362" s="7"/>
      <c r="HH362" s="7"/>
      <c r="HI362" s="7"/>
      <c r="HJ362" s="7"/>
      <c r="HK362" s="7"/>
      <c r="HL362" s="7"/>
      <c r="HM362" s="7"/>
      <c r="HN362" s="7"/>
      <c r="HO362" s="7"/>
      <c r="HP362" s="7"/>
      <c r="HQ362" s="7"/>
      <c r="HR362" s="7"/>
      <c r="HS362" s="7"/>
      <c r="HT362" s="7"/>
      <c r="HU362" s="7"/>
      <c r="HV362" s="7"/>
      <c r="HW362" s="7"/>
      <c r="HX362" s="7"/>
      <c r="HY362" s="7"/>
      <c r="HZ362" s="7"/>
      <c r="IA362" s="7"/>
      <c r="IB362" s="7"/>
      <c r="IC362" s="7"/>
      <c r="ID362" s="7"/>
      <c r="IE362" s="7"/>
      <c r="IF362" s="7"/>
      <c r="IG362" s="7"/>
      <c r="IH362" s="7"/>
      <c r="II362" s="7"/>
      <c r="IJ362" s="7"/>
      <c r="IK362" s="7"/>
      <c r="IL362" s="7"/>
      <c r="IM362" s="7"/>
      <c r="IN362" s="7"/>
      <c r="IO362" s="7"/>
      <c r="IP362" s="7"/>
      <c r="IQ362" s="7"/>
      <c r="IR362" s="7"/>
      <c r="IS362" s="7"/>
      <c r="IT362" s="7"/>
      <c r="IU362" s="7"/>
      <c r="IV362" s="7"/>
      <c r="IW362" s="7"/>
      <c r="IX362" s="7"/>
      <c r="IY362" s="7"/>
      <c r="IZ362" s="7"/>
      <c r="JA362" s="7"/>
    </row>
    <row r="363" spans="1:261" s="8" customFormat="1" ht="41.25" customHeight="1" outlineLevel="1" x14ac:dyDescent="0.4">
      <c r="A363" s="114"/>
      <c r="B363" s="126"/>
      <c r="C363" s="184"/>
      <c r="D363" s="112"/>
      <c r="E363" s="112"/>
      <c r="F363" s="112"/>
      <c r="G363" s="112"/>
      <c r="H363" s="9" t="s">
        <v>9</v>
      </c>
      <c r="I363" s="103">
        <f>SUM(J363:M363)</f>
        <v>53.6</v>
      </c>
      <c r="J363" s="103"/>
      <c r="K363" s="103">
        <f>K368</f>
        <v>0</v>
      </c>
      <c r="L363" s="103">
        <f t="shared" si="67"/>
        <v>53.6</v>
      </c>
      <c r="M363" s="103">
        <f t="shared" si="67"/>
        <v>0</v>
      </c>
      <c r="N363" s="103">
        <v>0</v>
      </c>
      <c r="O363" s="1">
        <v>0</v>
      </c>
      <c r="P363" s="186"/>
      <c r="Q363" s="138"/>
      <c r="R363" s="10"/>
      <c r="S363" s="10"/>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c r="IT363" s="7"/>
      <c r="IU363" s="7"/>
      <c r="IV363" s="7"/>
      <c r="IW363" s="7"/>
      <c r="IX363" s="7"/>
      <c r="IY363" s="7"/>
      <c r="IZ363" s="7"/>
      <c r="JA363" s="7"/>
    </row>
    <row r="364" spans="1:261" s="8" customFormat="1" ht="41.25" customHeight="1" outlineLevel="1" x14ac:dyDescent="0.4">
      <c r="A364" s="114"/>
      <c r="B364" s="126"/>
      <c r="C364" s="184"/>
      <c r="D364" s="128"/>
      <c r="E364" s="128"/>
      <c r="F364" s="128"/>
      <c r="G364" s="128"/>
      <c r="H364" s="9" t="s">
        <v>107</v>
      </c>
      <c r="I364" s="103">
        <f>SUM(J364:M364)</f>
        <v>0</v>
      </c>
      <c r="J364" s="103"/>
      <c r="K364" s="103">
        <f>K369</f>
        <v>0</v>
      </c>
      <c r="L364" s="103">
        <f t="shared" si="67"/>
        <v>0</v>
      </c>
      <c r="M364" s="103">
        <f t="shared" si="67"/>
        <v>0</v>
      </c>
      <c r="N364" s="103">
        <v>0</v>
      </c>
      <c r="O364" s="1">
        <v>0</v>
      </c>
      <c r="P364" s="149"/>
      <c r="Q364" s="138"/>
      <c r="R364" s="10"/>
      <c r="S364" s="10"/>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c r="GS364" s="7"/>
      <c r="GT364" s="7"/>
      <c r="GU364" s="7"/>
      <c r="GV364" s="7"/>
      <c r="GW364" s="7"/>
      <c r="GX364" s="7"/>
      <c r="GY364" s="7"/>
      <c r="GZ364" s="7"/>
      <c r="HA364" s="7"/>
      <c r="HB364" s="7"/>
      <c r="HC364" s="7"/>
      <c r="HD364" s="7"/>
      <c r="HE364" s="7"/>
      <c r="HF364" s="7"/>
      <c r="HG364" s="7"/>
      <c r="HH364" s="7"/>
      <c r="HI364" s="7"/>
      <c r="HJ364" s="7"/>
      <c r="HK364" s="7"/>
      <c r="HL364" s="7"/>
      <c r="HM364" s="7"/>
      <c r="HN364" s="7"/>
      <c r="HO364" s="7"/>
      <c r="HP364" s="7"/>
      <c r="HQ364" s="7"/>
      <c r="HR364" s="7"/>
      <c r="HS364" s="7"/>
      <c r="HT364" s="7"/>
      <c r="HU364" s="7"/>
      <c r="HV364" s="7"/>
      <c r="HW364" s="7"/>
      <c r="HX364" s="7"/>
      <c r="HY364" s="7"/>
      <c r="HZ364" s="7"/>
      <c r="IA364" s="7"/>
      <c r="IB364" s="7"/>
      <c r="IC364" s="7"/>
      <c r="ID364" s="7"/>
      <c r="IE364" s="7"/>
      <c r="IF364" s="7"/>
      <c r="IG364" s="7"/>
      <c r="IH364" s="7"/>
      <c r="II364" s="7"/>
      <c r="IJ364" s="7"/>
      <c r="IK364" s="7"/>
      <c r="IL364" s="7"/>
      <c r="IM364" s="7"/>
      <c r="IN364" s="7"/>
      <c r="IO364" s="7"/>
      <c r="IP364" s="7"/>
      <c r="IQ364" s="7"/>
      <c r="IR364" s="7"/>
      <c r="IS364" s="7"/>
      <c r="IT364" s="7"/>
      <c r="IU364" s="7"/>
      <c r="IV364" s="7"/>
      <c r="IW364" s="7"/>
      <c r="IX364" s="7"/>
      <c r="IY364" s="7"/>
      <c r="IZ364" s="7"/>
      <c r="JA364" s="7"/>
    </row>
    <row r="365" spans="1:261" s="8" customFormat="1" ht="41.25" customHeight="1" outlineLevel="1" x14ac:dyDescent="0.4">
      <c r="A365" s="186"/>
      <c r="B365" s="116" t="s">
        <v>68</v>
      </c>
      <c r="C365" s="184"/>
      <c r="D365" s="112">
        <v>43831</v>
      </c>
      <c r="E365" s="112">
        <v>44561</v>
      </c>
      <c r="F365" s="112">
        <v>43831</v>
      </c>
      <c r="G365" s="112"/>
      <c r="H365" s="9" t="s">
        <v>6</v>
      </c>
      <c r="I365" s="103">
        <f>SUM(I366:I369)</f>
        <v>5357</v>
      </c>
      <c r="J365" s="103">
        <f t="shared" ref="J365:N365" si="68">SUM(J366:J369)</f>
        <v>0</v>
      </c>
      <c r="K365" s="103">
        <f t="shared" si="68"/>
        <v>0</v>
      </c>
      <c r="L365" s="103">
        <f t="shared" si="68"/>
        <v>5357</v>
      </c>
      <c r="M365" s="103">
        <f t="shared" si="68"/>
        <v>0</v>
      </c>
      <c r="N365" s="103">
        <f t="shared" si="68"/>
        <v>0</v>
      </c>
      <c r="O365" s="1">
        <v>0</v>
      </c>
      <c r="P365" s="203" t="s">
        <v>591</v>
      </c>
      <c r="Q365" s="134"/>
      <c r="R365" s="10"/>
      <c r="S365" s="10"/>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c r="GK365" s="7"/>
      <c r="GL365" s="7"/>
      <c r="GM365" s="7"/>
      <c r="GN365" s="7"/>
      <c r="GO365" s="7"/>
      <c r="GP365" s="7"/>
      <c r="GQ365" s="7"/>
      <c r="GR365" s="7"/>
      <c r="GS365" s="7"/>
      <c r="GT365" s="7"/>
      <c r="GU365" s="7"/>
      <c r="GV365" s="7"/>
      <c r="GW365" s="7"/>
      <c r="GX365" s="7"/>
      <c r="GY365" s="7"/>
      <c r="GZ365" s="7"/>
      <c r="HA365" s="7"/>
      <c r="HB365" s="7"/>
      <c r="HC365" s="7"/>
      <c r="HD365" s="7"/>
      <c r="HE365" s="7"/>
      <c r="HF365" s="7"/>
      <c r="HG365" s="7"/>
      <c r="HH365" s="7"/>
      <c r="HI365" s="7"/>
      <c r="HJ365" s="7"/>
      <c r="HK365" s="7"/>
      <c r="HL365" s="7"/>
      <c r="HM365" s="7"/>
      <c r="HN365" s="7"/>
      <c r="HO365" s="7"/>
      <c r="HP365" s="7"/>
      <c r="HQ365" s="7"/>
      <c r="HR365" s="7"/>
      <c r="HS365" s="7"/>
      <c r="HT365" s="7"/>
      <c r="HU365" s="7"/>
      <c r="HV365" s="7"/>
      <c r="HW365" s="7"/>
      <c r="HX365" s="7"/>
      <c r="HY365" s="7"/>
      <c r="HZ365" s="7"/>
      <c r="IA365" s="7"/>
      <c r="IB365" s="7"/>
      <c r="IC365" s="7"/>
      <c r="ID365" s="7"/>
      <c r="IE365" s="7"/>
      <c r="IF365" s="7"/>
      <c r="IG365" s="7"/>
      <c r="IH365" s="7"/>
      <c r="II365" s="7"/>
      <c r="IJ365" s="7"/>
      <c r="IK365" s="7"/>
      <c r="IL365" s="7"/>
      <c r="IM365" s="7"/>
      <c r="IN365" s="7"/>
      <c r="IO365" s="7"/>
      <c r="IP365" s="7"/>
      <c r="IQ365" s="7"/>
      <c r="IR365" s="7"/>
      <c r="IS365" s="7"/>
      <c r="IT365" s="7"/>
      <c r="IU365" s="7"/>
      <c r="IV365" s="7"/>
      <c r="IW365" s="7"/>
      <c r="IX365" s="7"/>
      <c r="IY365" s="7"/>
      <c r="IZ365" s="7"/>
      <c r="JA365" s="7"/>
    </row>
    <row r="366" spans="1:261" s="8" customFormat="1" ht="41.25" customHeight="1" outlineLevel="1" x14ac:dyDescent="0.4">
      <c r="A366" s="186"/>
      <c r="B366" s="204"/>
      <c r="C366" s="184"/>
      <c r="D366" s="112"/>
      <c r="E366" s="112"/>
      <c r="F366" s="112"/>
      <c r="G366" s="112"/>
      <c r="H366" s="9" t="s">
        <v>7</v>
      </c>
      <c r="I366" s="103">
        <f>SUM(J366:M366)</f>
        <v>0</v>
      </c>
      <c r="J366" s="103"/>
      <c r="K366" s="103">
        <v>0</v>
      </c>
      <c r="L366" s="103">
        <v>0</v>
      </c>
      <c r="M366" s="103">
        <v>0</v>
      </c>
      <c r="N366" s="103">
        <v>0</v>
      </c>
      <c r="O366" s="1">
        <v>0</v>
      </c>
      <c r="P366" s="203"/>
      <c r="Q366" s="134"/>
      <c r="R366" s="10"/>
      <c r="S366" s="10"/>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c r="GS366" s="7"/>
      <c r="GT366" s="7"/>
      <c r="GU366" s="7"/>
      <c r="GV366" s="7"/>
      <c r="GW366" s="7"/>
      <c r="GX366" s="7"/>
      <c r="GY366" s="7"/>
      <c r="GZ366" s="7"/>
      <c r="HA366" s="7"/>
      <c r="HB366" s="7"/>
      <c r="HC366" s="7"/>
      <c r="HD366" s="7"/>
      <c r="HE366" s="7"/>
      <c r="HF366" s="7"/>
      <c r="HG366" s="7"/>
      <c r="HH366" s="7"/>
      <c r="HI366" s="7"/>
      <c r="HJ366" s="7"/>
      <c r="HK366" s="7"/>
      <c r="HL366" s="7"/>
      <c r="HM366" s="7"/>
      <c r="HN366" s="7"/>
      <c r="HO366" s="7"/>
      <c r="HP366" s="7"/>
      <c r="HQ366" s="7"/>
      <c r="HR366" s="7"/>
      <c r="HS366" s="7"/>
      <c r="HT366" s="7"/>
      <c r="HU366" s="7"/>
      <c r="HV366" s="7"/>
      <c r="HW366" s="7"/>
      <c r="HX366" s="7"/>
      <c r="HY366" s="7"/>
      <c r="HZ366" s="7"/>
      <c r="IA366" s="7"/>
      <c r="IB366" s="7"/>
      <c r="IC366" s="7"/>
      <c r="ID366" s="7"/>
      <c r="IE366" s="7"/>
      <c r="IF366" s="7"/>
      <c r="IG366" s="7"/>
      <c r="IH366" s="7"/>
      <c r="II366" s="7"/>
      <c r="IJ366" s="7"/>
      <c r="IK366" s="7"/>
      <c r="IL366" s="7"/>
      <c r="IM366" s="7"/>
      <c r="IN366" s="7"/>
      <c r="IO366" s="7"/>
      <c r="IP366" s="7"/>
      <c r="IQ366" s="7"/>
      <c r="IR366" s="7"/>
      <c r="IS366" s="7"/>
      <c r="IT366" s="7"/>
      <c r="IU366" s="7"/>
      <c r="IV366" s="7"/>
      <c r="IW366" s="7"/>
      <c r="IX366" s="7"/>
      <c r="IY366" s="7"/>
      <c r="IZ366" s="7"/>
      <c r="JA366" s="7"/>
    </row>
    <row r="367" spans="1:261" s="8" customFormat="1" ht="41.25" customHeight="1" outlineLevel="1" x14ac:dyDescent="0.4">
      <c r="A367" s="186"/>
      <c r="B367" s="204"/>
      <c r="C367" s="184"/>
      <c r="D367" s="112"/>
      <c r="E367" s="112"/>
      <c r="F367" s="112"/>
      <c r="G367" s="112"/>
      <c r="H367" s="9" t="s">
        <v>8</v>
      </c>
      <c r="I367" s="103">
        <f>SUM(J367:M367)</f>
        <v>5303.4</v>
      </c>
      <c r="J367" s="103"/>
      <c r="K367" s="103">
        <v>0</v>
      </c>
      <c r="L367" s="103">
        <v>5303.4</v>
      </c>
      <c r="M367" s="103">
        <v>0</v>
      </c>
      <c r="N367" s="103">
        <v>0</v>
      </c>
      <c r="O367" s="1">
        <v>0</v>
      </c>
      <c r="P367" s="203"/>
      <c r="Q367" s="134"/>
      <c r="R367" s="10"/>
      <c r="S367" s="10"/>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c r="GA367" s="7"/>
      <c r="GB367" s="7"/>
      <c r="GC367" s="7"/>
      <c r="GD367" s="7"/>
      <c r="GE367" s="7"/>
      <c r="GF367" s="7"/>
      <c r="GG367" s="7"/>
      <c r="GH367" s="7"/>
      <c r="GI367" s="7"/>
      <c r="GJ367" s="7"/>
      <c r="GK367" s="7"/>
      <c r="GL367" s="7"/>
      <c r="GM367" s="7"/>
      <c r="GN367" s="7"/>
      <c r="GO367" s="7"/>
      <c r="GP367" s="7"/>
      <c r="GQ367" s="7"/>
      <c r="GR367" s="7"/>
      <c r="GS367" s="7"/>
      <c r="GT367" s="7"/>
      <c r="GU367" s="7"/>
      <c r="GV367" s="7"/>
      <c r="GW367" s="7"/>
      <c r="GX367" s="7"/>
      <c r="GY367" s="7"/>
      <c r="GZ367" s="7"/>
      <c r="HA367" s="7"/>
      <c r="HB367" s="7"/>
      <c r="HC367" s="7"/>
      <c r="HD367" s="7"/>
      <c r="HE367" s="7"/>
      <c r="HF367" s="7"/>
      <c r="HG367" s="7"/>
      <c r="HH367" s="7"/>
      <c r="HI367" s="7"/>
      <c r="HJ367" s="7"/>
      <c r="HK367" s="7"/>
      <c r="HL367" s="7"/>
      <c r="HM367" s="7"/>
      <c r="HN367" s="7"/>
      <c r="HO367" s="7"/>
      <c r="HP367" s="7"/>
      <c r="HQ367" s="7"/>
      <c r="HR367" s="7"/>
      <c r="HS367" s="7"/>
      <c r="HT367" s="7"/>
      <c r="HU367" s="7"/>
      <c r="HV367" s="7"/>
      <c r="HW367" s="7"/>
      <c r="HX367" s="7"/>
      <c r="HY367" s="7"/>
      <c r="HZ367" s="7"/>
      <c r="IA367" s="7"/>
      <c r="IB367" s="7"/>
      <c r="IC367" s="7"/>
      <c r="ID367" s="7"/>
      <c r="IE367" s="7"/>
      <c r="IF367" s="7"/>
      <c r="IG367" s="7"/>
      <c r="IH367" s="7"/>
      <c r="II367" s="7"/>
      <c r="IJ367" s="7"/>
      <c r="IK367" s="7"/>
      <c r="IL367" s="7"/>
      <c r="IM367" s="7"/>
      <c r="IN367" s="7"/>
      <c r="IO367" s="7"/>
      <c r="IP367" s="7"/>
      <c r="IQ367" s="7"/>
      <c r="IR367" s="7"/>
      <c r="IS367" s="7"/>
      <c r="IT367" s="7"/>
      <c r="IU367" s="7"/>
      <c r="IV367" s="7"/>
      <c r="IW367" s="7"/>
      <c r="IX367" s="7"/>
      <c r="IY367" s="7"/>
      <c r="IZ367" s="7"/>
      <c r="JA367" s="7"/>
    </row>
    <row r="368" spans="1:261" s="8" customFormat="1" ht="41.25" customHeight="1" outlineLevel="1" x14ac:dyDescent="0.4">
      <c r="A368" s="186"/>
      <c r="B368" s="205"/>
      <c r="C368" s="184"/>
      <c r="D368" s="112"/>
      <c r="E368" s="112"/>
      <c r="F368" s="112"/>
      <c r="G368" s="112"/>
      <c r="H368" s="9" t="s">
        <v>9</v>
      </c>
      <c r="I368" s="103">
        <f>SUM(J368:M368)</f>
        <v>53.6</v>
      </c>
      <c r="J368" s="103"/>
      <c r="K368" s="103">
        <v>0</v>
      </c>
      <c r="L368" s="103">
        <v>53.6</v>
      </c>
      <c r="M368" s="103">
        <v>0</v>
      </c>
      <c r="N368" s="103">
        <v>0</v>
      </c>
      <c r="O368" s="1">
        <v>0</v>
      </c>
      <c r="P368" s="203"/>
      <c r="Q368" s="134"/>
      <c r="R368" s="10"/>
      <c r="S368" s="10"/>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c r="GA368" s="7"/>
      <c r="GB368" s="7"/>
      <c r="GC368" s="7"/>
      <c r="GD368" s="7"/>
      <c r="GE368" s="7"/>
      <c r="GF368" s="7"/>
      <c r="GG368" s="7"/>
      <c r="GH368" s="7"/>
      <c r="GI368" s="7"/>
      <c r="GJ368" s="7"/>
      <c r="GK368" s="7"/>
      <c r="GL368" s="7"/>
      <c r="GM368" s="7"/>
      <c r="GN368" s="7"/>
      <c r="GO368" s="7"/>
      <c r="GP368" s="7"/>
      <c r="GQ368" s="7"/>
      <c r="GR368" s="7"/>
      <c r="GS368" s="7"/>
      <c r="GT368" s="7"/>
      <c r="GU368" s="7"/>
      <c r="GV368" s="7"/>
      <c r="GW368" s="7"/>
      <c r="GX368" s="7"/>
      <c r="GY368" s="7"/>
      <c r="GZ368" s="7"/>
      <c r="HA368" s="7"/>
      <c r="HB368" s="7"/>
      <c r="HC368" s="7"/>
      <c r="HD368" s="7"/>
      <c r="HE368" s="7"/>
      <c r="HF368" s="7"/>
      <c r="HG368" s="7"/>
      <c r="HH368" s="7"/>
      <c r="HI368" s="7"/>
      <c r="HJ368" s="7"/>
      <c r="HK368" s="7"/>
      <c r="HL368" s="7"/>
      <c r="HM368" s="7"/>
      <c r="HN368" s="7"/>
      <c r="HO368" s="7"/>
      <c r="HP368" s="7"/>
      <c r="HQ368" s="7"/>
      <c r="HR368" s="7"/>
      <c r="HS368" s="7"/>
      <c r="HT368" s="7"/>
      <c r="HU368" s="7"/>
      <c r="HV368" s="7"/>
      <c r="HW368" s="7"/>
      <c r="HX368" s="7"/>
      <c r="HY368" s="7"/>
      <c r="HZ368" s="7"/>
      <c r="IA368" s="7"/>
      <c r="IB368" s="7"/>
      <c r="IC368" s="7"/>
      <c r="ID368" s="7"/>
      <c r="IE368" s="7"/>
      <c r="IF368" s="7"/>
      <c r="IG368" s="7"/>
      <c r="IH368" s="7"/>
      <c r="II368" s="7"/>
      <c r="IJ368" s="7"/>
      <c r="IK368" s="7"/>
      <c r="IL368" s="7"/>
      <c r="IM368" s="7"/>
      <c r="IN368" s="7"/>
      <c r="IO368" s="7"/>
      <c r="IP368" s="7"/>
      <c r="IQ368" s="7"/>
      <c r="IR368" s="7"/>
      <c r="IS368" s="7"/>
      <c r="IT368" s="7"/>
      <c r="IU368" s="7"/>
      <c r="IV368" s="7"/>
      <c r="IW368" s="7"/>
      <c r="IX368" s="7"/>
      <c r="IY368" s="7"/>
      <c r="IZ368" s="7"/>
      <c r="JA368" s="7"/>
    </row>
    <row r="369" spans="1:261" s="8" customFormat="1" ht="41.25" customHeight="1" outlineLevel="1" x14ac:dyDescent="0.4">
      <c r="A369" s="149"/>
      <c r="B369" s="206"/>
      <c r="C369" s="185"/>
      <c r="D369" s="128"/>
      <c r="E369" s="128"/>
      <c r="F369" s="128"/>
      <c r="G369" s="128"/>
      <c r="H369" s="9" t="s">
        <v>107</v>
      </c>
      <c r="I369" s="103">
        <f>SUM(J369:M369)</f>
        <v>0</v>
      </c>
      <c r="J369" s="103"/>
      <c r="K369" s="103">
        <v>0</v>
      </c>
      <c r="L369" s="103">
        <v>0</v>
      </c>
      <c r="M369" s="103">
        <v>0</v>
      </c>
      <c r="N369" s="103">
        <v>0</v>
      </c>
      <c r="O369" s="1">
        <v>0</v>
      </c>
      <c r="P369" s="127"/>
      <c r="Q369" s="134"/>
      <c r="R369" s="10"/>
      <c r="S369" s="10"/>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c r="GA369" s="7"/>
      <c r="GB369" s="7"/>
      <c r="GC369" s="7"/>
      <c r="GD369" s="7"/>
      <c r="GE369" s="7"/>
      <c r="GF369" s="7"/>
      <c r="GG369" s="7"/>
      <c r="GH369" s="7"/>
      <c r="GI369" s="7"/>
      <c r="GJ369" s="7"/>
      <c r="GK369" s="7"/>
      <c r="GL369" s="7"/>
      <c r="GM369" s="7"/>
      <c r="GN369" s="7"/>
      <c r="GO369" s="7"/>
      <c r="GP369" s="7"/>
      <c r="GQ369" s="7"/>
      <c r="GR369" s="7"/>
      <c r="GS369" s="7"/>
      <c r="GT369" s="7"/>
      <c r="GU369" s="7"/>
      <c r="GV369" s="7"/>
      <c r="GW369" s="7"/>
      <c r="GX369" s="7"/>
      <c r="GY369" s="7"/>
      <c r="GZ369" s="7"/>
      <c r="HA369" s="7"/>
      <c r="HB369" s="7"/>
      <c r="HC369" s="7"/>
      <c r="HD369" s="7"/>
      <c r="HE369" s="7"/>
      <c r="HF369" s="7"/>
      <c r="HG369" s="7"/>
      <c r="HH369" s="7"/>
      <c r="HI369" s="7"/>
      <c r="HJ369" s="7"/>
      <c r="HK369" s="7"/>
      <c r="HL369" s="7"/>
      <c r="HM369" s="7"/>
      <c r="HN369" s="7"/>
      <c r="HO369" s="7"/>
      <c r="HP369" s="7"/>
      <c r="HQ369" s="7"/>
      <c r="HR369" s="7"/>
      <c r="HS369" s="7"/>
      <c r="HT369" s="7"/>
      <c r="HU369" s="7"/>
      <c r="HV369" s="7"/>
      <c r="HW369" s="7"/>
      <c r="HX369" s="7"/>
      <c r="HY369" s="7"/>
      <c r="HZ369" s="7"/>
      <c r="IA369" s="7"/>
      <c r="IB369" s="7"/>
      <c r="IC369" s="7"/>
      <c r="ID369" s="7"/>
      <c r="IE369" s="7"/>
      <c r="IF369" s="7"/>
      <c r="IG369" s="7"/>
      <c r="IH369" s="7"/>
      <c r="II369" s="7"/>
      <c r="IJ369" s="7"/>
      <c r="IK369" s="7"/>
      <c r="IL369" s="7"/>
      <c r="IM369" s="7"/>
      <c r="IN369" s="7"/>
      <c r="IO369" s="7"/>
      <c r="IP369" s="7"/>
      <c r="IQ369" s="7"/>
      <c r="IR369" s="7"/>
      <c r="IS369" s="7"/>
      <c r="IT369" s="7"/>
      <c r="IU369" s="7"/>
      <c r="IV369" s="7"/>
      <c r="IW369" s="7"/>
      <c r="IX369" s="7"/>
      <c r="IY369" s="7"/>
      <c r="IZ369" s="7"/>
      <c r="JA369" s="7"/>
    </row>
    <row r="370" spans="1:261" s="8" customFormat="1" ht="41.25" customHeight="1" outlineLevel="1" x14ac:dyDescent="0.4">
      <c r="A370" s="125" t="s">
        <v>482</v>
      </c>
      <c r="B370" s="126" t="s">
        <v>198</v>
      </c>
      <c r="C370" s="126" t="s">
        <v>380</v>
      </c>
      <c r="D370" s="112">
        <v>43831</v>
      </c>
      <c r="E370" s="112">
        <v>44926</v>
      </c>
      <c r="F370" s="112">
        <v>43831</v>
      </c>
      <c r="G370" s="112"/>
      <c r="H370" s="9" t="s">
        <v>6</v>
      </c>
      <c r="I370" s="103">
        <f>SUM(I371:I374)</f>
        <v>6932</v>
      </c>
      <c r="J370" s="103">
        <f t="shared" ref="J370:M370" si="69">SUM(J371:J374)</f>
        <v>0</v>
      </c>
      <c r="K370" s="103">
        <f t="shared" si="69"/>
        <v>0</v>
      </c>
      <c r="L370" s="103">
        <f t="shared" si="69"/>
        <v>6932</v>
      </c>
      <c r="M370" s="103">
        <f t="shared" si="69"/>
        <v>0</v>
      </c>
      <c r="N370" s="103">
        <f>SUM(N371:N374)</f>
        <v>0</v>
      </c>
      <c r="O370" s="1">
        <v>0</v>
      </c>
      <c r="P370" s="207"/>
      <c r="Q370" s="138"/>
      <c r="R370" s="10"/>
      <c r="S370" s="10"/>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c r="GK370" s="7"/>
      <c r="GL370" s="7"/>
      <c r="GM370" s="7"/>
      <c r="GN370" s="7"/>
      <c r="GO370" s="7"/>
      <c r="GP370" s="7"/>
      <c r="GQ370" s="7"/>
      <c r="GR370" s="7"/>
      <c r="GS370" s="7"/>
      <c r="GT370" s="7"/>
      <c r="GU370" s="7"/>
      <c r="GV370" s="7"/>
      <c r="GW370" s="7"/>
      <c r="GX370" s="7"/>
      <c r="GY370" s="7"/>
      <c r="GZ370" s="7"/>
      <c r="HA370" s="7"/>
      <c r="HB370" s="7"/>
      <c r="HC370" s="7"/>
      <c r="HD370" s="7"/>
      <c r="HE370" s="7"/>
      <c r="HF370" s="7"/>
      <c r="HG370" s="7"/>
      <c r="HH370" s="7"/>
      <c r="HI370" s="7"/>
      <c r="HJ370" s="7"/>
      <c r="HK370" s="7"/>
      <c r="HL370" s="7"/>
      <c r="HM370" s="7"/>
      <c r="HN370" s="7"/>
      <c r="HO370" s="7"/>
      <c r="HP370" s="7"/>
      <c r="HQ370" s="7"/>
      <c r="HR370" s="7"/>
      <c r="HS370" s="7"/>
      <c r="HT370" s="7"/>
      <c r="HU370" s="7"/>
      <c r="HV370" s="7"/>
      <c r="HW370" s="7"/>
      <c r="HX370" s="7"/>
      <c r="HY370" s="7"/>
      <c r="HZ370" s="7"/>
      <c r="IA370" s="7"/>
      <c r="IB370" s="7"/>
      <c r="IC370" s="7"/>
      <c r="ID370" s="7"/>
      <c r="IE370" s="7"/>
      <c r="IF370" s="7"/>
      <c r="IG370" s="7"/>
      <c r="IH370" s="7"/>
      <c r="II370" s="7"/>
      <c r="IJ370" s="7"/>
      <c r="IK370" s="7"/>
      <c r="IL370" s="7"/>
      <c r="IM370" s="7"/>
      <c r="IN370" s="7"/>
      <c r="IO370" s="7"/>
      <c r="IP370" s="7"/>
      <c r="IQ370" s="7"/>
      <c r="IR370" s="7"/>
      <c r="IS370" s="7"/>
      <c r="IT370" s="7"/>
      <c r="IU370" s="7"/>
      <c r="IV370" s="7"/>
      <c r="IW370" s="7"/>
      <c r="IX370" s="7"/>
      <c r="IY370" s="7"/>
      <c r="IZ370" s="7"/>
      <c r="JA370" s="7"/>
    </row>
    <row r="371" spans="1:261" s="8" customFormat="1" ht="41.25" customHeight="1" outlineLevel="1" x14ac:dyDescent="0.4">
      <c r="A371" s="125"/>
      <c r="B371" s="126"/>
      <c r="C371" s="126"/>
      <c r="D371" s="112"/>
      <c r="E371" s="112"/>
      <c r="F371" s="112"/>
      <c r="G371" s="112"/>
      <c r="H371" s="9" t="s">
        <v>7</v>
      </c>
      <c r="I371" s="103">
        <f>SUM(J371:M371)</f>
        <v>0</v>
      </c>
      <c r="J371" s="103"/>
      <c r="K371" s="103">
        <f>K376</f>
        <v>0</v>
      </c>
      <c r="L371" s="103">
        <f t="shared" ref="L371:M374" si="70">L376</f>
        <v>0</v>
      </c>
      <c r="M371" s="103">
        <f t="shared" si="70"/>
        <v>0</v>
      </c>
      <c r="N371" s="103">
        <v>0</v>
      </c>
      <c r="O371" s="1">
        <v>0</v>
      </c>
      <c r="P371" s="186"/>
      <c r="Q371" s="138"/>
      <c r="R371" s="10"/>
      <c r="S371" s="10"/>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c r="IT371" s="7"/>
      <c r="IU371" s="7"/>
      <c r="IV371" s="7"/>
      <c r="IW371" s="7"/>
      <c r="IX371" s="7"/>
      <c r="IY371" s="7"/>
      <c r="IZ371" s="7"/>
      <c r="JA371" s="7"/>
    </row>
    <row r="372" spans="1:261" s="8" customFormat="1" ht="41.25" customHeight="1" outlineLevel="1" x14ac:dyDescent="0.4">
      <c r="A372" s="125"/>
      <c r="B372" s="126"/>
      <c r="C372" s="126"/>
      <c r="D372" s="112"/>
      <c r="E372" s="112"/>
      <c r="F372" s="112"/>
      <c r="G372" s="112"/>
      <c r="H372" s="9" t="s">
        <v>8</v>
      </c>
      <c r="I372" s="103">
        <f>SUM(J372:M372)</f>
        <v>6862.6</v>
      </c>
      <c r="J372" s="103"/>
      <c r="K372" s="103">
        <f>K377</f>
        <v>0</v>
      </c>
      <c r="L372" s="103">
        <f t="shared" si="70"/>
        <v>6862.6</v>
      </c>
      <c r="M372" s="103">
        <f t="shared" si="70"/>
        <v>0</v>
      </c>
      <c r="N372" s="103">
        <v>0</v>
      </c>
      <c r="O372" s="1">
        <v>0</v>
      </c>
      <c r="P372" s="186"/>
      <c r="Q372" s="138"/>
      <c r="R372" s="10"/>
      <c r="S372" s="10"/>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c r="GA372" s="7"/>
      <c r="GB372" s="7"/>
      <c r="GC372" s="7"/>
      <c r="GD372" s="7"/>
      <c r="GE372" s="7"/>
      <c r="GF372" s="7"/>
      <c r="GG372" s="7"/>
      <c r="GH372" s="7"/>
      <c r="GI372" s="7"/>
      <c r="GJ372" s="7"/>
      <c r="GK372" s="7"/>
      <c r="GL372" s="7"/>
      <c r="GM372" s="7"/>
      <c r="GN372" s="7"/>
      <c r="GO372" s="7"/>
      <c r="GP372" s="7"/>
      <c r="GQ372" s="7"/>
      <c r="GR372" s="7"/>
      <c r="GS372" s="7"/>
      <c r="GT372" s="7"/>
      <c r="GU372" s="7"/>
      <c r="GV372" s="7"/>
      <c r="GW372" s="7"/>
      <c r="GX372" s="7"/>
      <c r="GY372" s="7"/>
      <c r="GZ372" s="7"/>
      <c r="HA372" s="7"/>
      <c r="HB372" s="7"/>
      <c r="HC372" s="7"/>
      <c r="HD372" s="7"/>
      <c r="HE372" s="7"/>
      <c r="HF372" s="7"/>
      <c r="HG372" s="7"/>
      <c r="HH372" s="7"/>
      <c r="HI372" s="7"/>
      <c r="HJ372" s="7"/>
      <c r="HK372" s="7"/>
      <c r="HL372" s="7"/>
      <c r="HM372" s="7"/>
      <c r="HN372" s="7"/>
      <c r="HO372" s="7"/>
      <c r="HP372" s="7"/>
      <c r="HQ372" s="7"/>
      <c r="HR372" s="7"/>
      <c r="HS372" s="7"/>
      <c r="HT372" s="7"/>
      <c r="HU372" s="7"/>
      <c r="HV372" s="7"/>
      <c r="HW372" s="7"/>
      <c r="HX372" s="7"/>
      <c r="HY372" s="7"/>
      <c r="HZ372" s="7"/>
      <c r="IA372" s="7"/>
      <c r="IB372" s="7"/>
      <c r="IC372" s="7"/>
      <c r="ID372" s="7"/>
      <c r="IE372" s="7"/>
      <c r="IF372" s="7"/>
      <c r="IG372" s="7"/>
      <c r="IH372" s="7"/>
      <c r="II372" s="7"/>
      <c r="IJ372" s="7"/>
      <c r="IK372" s="7"/>
      <c r="IL372" s="7"/>
      <c r="IM372" s="7"/>
      <c r="IN372" s="7"/>
      <c r="IO372" s="7"/>
      <c r="IP372" s="7"/>
      <c r="IQ372" s="7"/>
      <c r="IR372" s="7"/>
      <c r="IS372" s="7"/>
      <c r="IT372" s="7"/>
      <c r="IU372" s="7"/>
      <c r="IV372" s="7"/>
      <c r="IW372" s="7"/>
      <c r="IX372" s="7"/>
      <c r="IY372" s="7"/>
      <c r="IZ372" s="7"/>
      <c r="JA372" s="7"/>
    </row>
    <row r="373" spans="1:261" s="8" customFormat="1" ht="41.25" customHeight="1" outlineLevel="1" x14ac:dyDescent="0.4">
      <c r="A373" s="125"/>
      <c r="B373" s="126"/>
      <c r="C373" s="126"/>
      <c r="D373" s="112"/>
      <c r="E373" s="112"/>
      <c r="F373" s="112"/>
      <c r="G373" s="112"/>
      <c r="H373" s="9" t="s">
        <v>9</v>
      </c>
      <c r="I373" s="103">
        <f>SUM(J373:M373)</f>
        <v>69.400000000000006</v>
      </c>
      <c r="J373" s="103"/>
      <c r="K373" s="103">
        <f>K378</f>
        <v>0</v>
      </c>
      <c r="L373" s="103">
        <f t="shared" si="70"/>
        <v>69.400000000000006</v>
      </c>
      <c r="M373" s="103">
        <f t="shared" si="70"/>
        <v>0</v>
      </c>
      <c r="N373" s="103">
        <v>0</v>
      </c>
      <c r="O373" s="1">
        <v>0</v>
      </c>
      <c r="P373" s="186"/>
      <c r="Q373" s="138"/>
      <c r="R373" s="10"/>
      <c r="S373" s="10"/>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c r="FV373" s="7"/>
      <c r="FW373" s="7"/>
      <c r="FX373" s="7"/>
      <c r="FY373" s="7"/>
      <c r="FZ373" s="7"/>
      <c r="GA373" s="7"/>
      <c r="GB373" s="7"/>
      <c r="GC373" s="7"/>
      <c r="GD373" s="7"/>
      <c r="GE373" s="7"/>
      <c r="GF373" s="7"/>
      <c r="GG373" s="7"/>
      <c r="GH373" s="7"/>
      <c r="GI373" s="7"/>
      <c r="GJ373" s="7"/>
      <c r="GK373" s="7"/>
      <c r="GL373" s="7"/>
      <c r="GM373" s="7"/>
      <c r="GN373" s="7"/>
      <c r="GO373" s="7"/>
      <c r="GP373" s="7"/>
      <c r="GQ373" s="7"/>
      <c r="GR373" s="7"/>
      <c r="GS373" s="7"/>
      <c r="GT373" s="7"/>
      <c r="GU373" s="7"/>
      <c r="GV373" s="7"/>
      <c r="GW373" s="7"/>
      <c r="GX373" s="7"/>
      <c r="GY373" s="7"/>
      <c r="GZ373" s="7"/>
      <c r="HA373" s="7"/>
      <c r="HB373" s="7"/>
      <c r="HC373" s="7"/>
      <c r="HD373" s="7"/>
      <c r="HE373" s="7"/>
      <c r="HF373" s="7"/>
      <c r="HG373" s="7"/>
      <c r="HH373" s="7"/>
      <c r="HI373" s="7"/>
      <c r="HJ373" s="7"/>
      <c r="HK373" s="7"/>
      <c r="HL373" s="7"/>
      <c r="HM373" s="7"/>
      <c r="HN373" s="7"/>
      <c r="HO373" s="7"/>
      <c r="HP373" s="7"/>
      <c r="HQ373" s="7"/>
      <c r="HR373" s="7"/>
      <c r="HS373" s="7"/>
      <c r="HT373" s="7"/>
      <c r="HU373" s="7"/>
      <c r="HV373" s="7"/>
      <c r="HW373" s="7"/>
      <c r="HX373" s="7"/>
      <c r="HY373" s="7"/>
      <c r="HZ373" s="7"/>
      <c r="IA373" s="7"/>
      <c r="IB373" s="7"/>
      <c r="IC373" s="7"/>
      <c r="ID373" s="7"/>
      <c r="IE373" s="7"/>
      <c r="IF373" s="7"/>
      <c r="IG373" s="7"/>
      <c r="IH373" s="7"/>
      <c r="II373" s="7"/>
      <c r="IJ373" s="7"/>
      <c r="IK373" s="7"/>
      <c r="IL373" s="7"/>
      <c r="IM373" s="7"/>
      <c r="IN373" s="7"/>
      <c r="IO373" s="7"/>
      <c r="IP373" s="7"/>
      <c r="IQ373" s="7"/>
      <c r="IR373" s="7"/>
      <c r="IS373" s="7"/>
      <c r="IT373" s="7"/>
      <c r="IU373" s="7"/>
      <c r="IV373" s="7"/>
      <c r="IW373" s="7"/>
      <c r="IX373" s="7"/>
      <c r="IY373" s="7"/>
      <c r="IZ373" s="7"/>
      <c r="JA373" s="7"/>
    </row>
    <row r="374" spans="1:261" s="8" customFormat="1" ht="41.25" customHeight="1" outlineLevel="1" x14ac:dyDescent="0.4">
      <c r="A374" s="125"/>
      <c r="B374" s="126"/>
      <c r="C374" s="126"/>
      <c r="D374" s="128"/>
      <c r="E374" s="128"/>
      <c r="F374" s="128"/>
      <c r="G374" s="128"/>
      <c r="H374" s="9" t="s">
        <v>107</v>
      </c>
      <c r="I374" s="103">
        <f>SUM(J374:M374)</f>
        <v>0</v>
      </c>
      <c r="J374" s="103"/>
      <c r="K374" s="103">
        <f>K379</f>
        <v>0</v>
      </c>
      <c r="L374" s="103">
        <f t="shared" si="70"/>
        <v>0</v>
      </c>
      <c r="M374" s="103">
        <f t="shared" si="70"/>
        <v>0</v>
      </c>
      <c r="N374" s="103">
        <v>0</v>
      </c>
      <c r="O374" s="103">
        <v>0</v>
      </c>
      <c r="P374" s="149"/>
      <c r="Q374" s="138"/>
      <c r="R374" s="10"/>
      <c r="S374" s="10"/>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c r="FV374" s="7"/>
      <c r="FW374" s="7"/>
      <c r="FX374" s="7"/>
      <c r="FY374" s="7"/>
      <c r="FZ374" s="7"/>
      <c r="GA374" s="7"/>
      <c r="GB374" s="7"/>
      <c r="GC374" s="7"/>
      <c r="GD374" s="7"/>
      <c r="GE374" s="7"/>
      <c r="GF374" s="7"/>
      <c r="GG374" s="7"/>
      <c r="GH374" s="7"/>
      <c r="GI374" s="7"/>
      <c r="GJ374" s="7"/>
      <c r="GK374" s="7"/>
      <c r="GL374" s="7"/>
      <c r="GM374" s="7"/>
      <c r="GN374" s="7"/>
      <c r="GO374" s="7"/>
      <c r="GP374" s="7"/>
      <c r="GQ374" s="7"/>
      <c r="GR374" s="7"/>
      <c r="GS374" s="7"/>
      <c r="GT374" s="7"/>
      <c r="GU374" s="7"/>
      <c r="GV374" s="7"/>
      <c r="GW374" s="7"/>
      <c r="GX374" s="7"/>
      <c r="GY374" s="7"/>
      <c r="GZ374" s="7"/>
      <c r="HA374" s="7"/>
      <c r="HB374" s="7"/>
      <c r="HC374" s="7"/>
      <c r="HD374" s="7"/>
      <c r="HE374" s="7"/>
      <c r="HF374" s="7"/>
      <c r="HG374" s="7"/>
      <c r="HH374" s="7"/>
      <c r="HI374" s="7"/>
      <c r="HJ374" s="7"/>
      <c r="HK374" s="7"/>
      <c r="HL374" s="7"/>
      <c r="HM374" s="7"/>
      <c r="HN374" s="7"/>
      <c r="HO374" s="7"/>
      <c r="HP374" s="7"/>
      <c r="HQ374" s="7"/>
      <c r="HR374" s="7"/>
      <c r="HS374" s="7"/>
      <c r="HT374" s="7"/>
      <c r="HU374" s="7"/>
      <c r="HV374" s="7"/>
      <c r="HW374" s="7"/>
      <c r="HX374" s="7"/>
      <c r="HY374" s="7"/>
      <c r="HZ374" s="7"/>
      <c r="IA374" s="7"/>
      <c r="IB374" s="7"/>
      <c r="IC374" s="7"/>
      <c r="ID374" s="7"/>
      <c r="IE374" s="7"/>
      <c r="IF374" s="7"/>
      <c r="IG374" s="7"/>
      <c r="IH374" s="7"/>
      <c r="II374" s="7"/>
      <c r="IJ374" s="7"/>
      <c r="IK374" s="7"/>
      <c r="IL374" s="7"/>
      <c r="IM374" s="7"/>
      <c r="IN374" s="7"/>
      <c r="IO374" s="7"/>
      <c r="IP374" s="7"/>
      <c r="IQ374" s="7"/>
      <c r="IR374" s="7"/>
      <c r="IS374" s="7"/>
      <c r="IT374" s="7"/>
      <c r="IU374" s="7"/>
      <c r="IV374" s="7"/>
      <c r="IW374" s="7"/>
      <c r="IX374" s="7"/>
      <c r="IY374" s="7"/>
      <c r="IZ374" s="7"/>
      <c r="JA374" s="7"/>
    </row>
    <row r="375" spans="1:261" s="8" customFormat="1" ht="41.25" customHeight="1" outlineLevel="1" x14ac:dyDescent="0.4">
      <c r="A375" s="110"/>
      <c r="B375" s="116" t="s">
        <v>68</v>
      </c>
      <c r="C375" s="110"/>
      <c r="D375" s="112">
        <v>43831</v>
      </c>
      <c r="E375" s="112">
        <v>44561</v>
      </c>
      <c r="F375" s="112">
        <v>43831</v>
      </c>
      <c r="G375" s="112"/>
      <c r="H375" s="9" t="s">
        <v>6</v>
      </c>
      <c r="I375" s="103">
        <f>SUM(I376:I379)</f>
        <v>6932</v>
      </c>
      <c r="J375" s="103">
        <f t="shared" ref="J375:M375" si="71">SUM(J376:J379)</f>
        <v>0</v>
      </c>
      <c r="K375" s="103">
        <f t="shared" si="71"/>
        <v>0</v>
      </c>
      <c r="L375" s="103">
        <f t="shared" si="71"/>
        <v>6932</v>
      </c>
      <c r="M375" s="103">
        <f t="shared" si="71"/>
        <v>0</v>
      </c>
      <c r="N375" s="103">
        <f>SUM(N376:N379)</f>
        <v>0</v>
      </c>
      <c r="O375" s="103">
        <v>0</v>
      </c>
      <c r="P375" s="203" t="s">
        <v>592</v>
      </c>
      <c r="Q375" s="134"/>
      <c r="R375" s="10"/>
      <c r="S375" s="10"/>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c r="FV375" s="7"/>
      <c r="FW375" s="7"/>
      <c r="FX375" s="7"/>
      <c r="FY375" s="7"/>
      <c r="FZ375" s="7"/>
      <c r="GA375" s="7"/>
      <c r="GB375" s="7"/>
      <c r="GC375" s="7"/>
      <c r="GD375" s="7"/>
      <c r="GE375" s="7"/>
      <c r="GF375" s="7"/>
      <c r="GG375" s="7"/>
      <c r="GH375" s="7"/>
      <c r="GI375" s="7"/>
      <c r="GJ375" s="7"/>
      <c r="GK375" s="7"/>
      <c r="GL375" s="7"/>
      <c r="GM375" s="7"/>
      <c r="GN375" s="7"/>
      <c r="GO375" s="7"/>
      <c r="GP375" s="7"/>
      <c r="GQ375" s="7"/>
      <c r="GR375" s="7"/>
      <c r="GS375" s="7"/>
      <c r="GT375" s="7"/>
      <c r="GU375" s="7"/>
      <c r="GV375" s="7"/>
      <c r="GW375" s="7"/>
      <c r="GX375" s="7"/>
      <c r="GY375" s="7"/>
      <c r="GZ375" s="7"/>
      <c r="HA375" s="7"/>
      <c r="HB375" s="7"/>
      <c r="HC375" s="7"/>
      <c r="HD375" s="7"/>
      <c r="HE375" s="7"/>
      <c r="HF375" s="7"/>
      <c r="HG375" s="7"/>
      <c r="HH375" s="7"/>
      <c r="HI375" s="7"/>
      <c r="HJ375" s="7"/>
      <c r="HK375" s="7"/>
      <c r="HL375" s="7"/>
      <c r="HM375" s="7"/>
      <c r="HN375" s="7"/>
      <c r="HO375" s="7"/>
      <c r="HP375" s="7"/>
      <c r="HQ375" s="7"/>
      <c r="HR375" s="7"/>
      <c r="HS375" s="7"/>
      <c r="HT375" s="7"/>
      <c r="HU375" s="7"/>
      <c r="HV375" s="7"/>
      <c r="HW375" s="7"/>
      <c r="HX375" s="7"/>
      <c r="HY375" s="7"/>
      <c r="HZ375" s="7"/>
      <c r="IA375" s="7"/>
      <c r="IB375" s="7"/>
      <c r="IC375" s="7"/>
      <c r="ID375" s="7"/>
      <c r="IE375" s="7"/>
      <c r="IF375" s="7"/>
      <c r="IG375" s="7"/>
      <c r="IH375" s="7"/>
      <c r="II375" s="7"/>
      <c r="IJ375" s="7"/>
      <c r="IK375" s="7"/>
      <c r="IL375" s="7"/>
      <c r="IM375" s="7"/>
      <c r="IN375" s="7"/>
      <c r="IO375" s="7"/>
      <c r="IP375" s="7"/>
      <c r="IQ375" s="7"/>
      <c r="IR375" s="7"/>
      <c r="IS375" s="7"/>
      <c r="IT375" s="7"/>
      <c r="IU375" s="7"/>
      <c r="IV375" s="7"/>
      <c r="IW375" s="7"/>
      <c r="IX375" s="7"/>
      <c r="IY375" s="7"/>
      <c r="IZ375" s="7"/>
      <c r="JA375" s="7"/>
    </row>
    <row r="376" spans="1:261" s="8" customFormat="1" ht="41.25" customHeight="1" outlineLevel="1" x14ac:dyDescent="0.4">
      <c r="A376" s="110"/>
      <c r="B376" s="204"/>
      <c r="C376" s="110"/>
      <c r="D376" s="112"/>
      <c r="E376" s="112"/>
      <c r="F376" s="112"/>
      <c r="G376" s="112"/>
      <c r="H376" s="9" t="s">
        <v>7</v>
      </c>
      <c r="I376" s="103">
        <f>SUM(J376:M376)</f>
        <v>0</v>
      </c>
      <c r="J376" s="103"/>
      <c r="K376" s="103">
        <v>0</v>
      </c>
      <c r="L376" s="103">
        <v>0</v>
      </c>
      <c r="M376" s="103">
        <v>0</v>
      </c>
      <c r="N376" s="103">
        <v>0</v>
      </c>
      <c r="O376" s="103">
        <v>0</v>
      </c>
      <c r="P376" s="203"/>
      <c r="Q376" s="134"/>
      <c r="R376" s="10"/>
      <c r="S376" s="10"/>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c r="FV376" s="7"/>
      <c r="FW376" s="7"/>
      <c r="FX376" s="7"/>
      <c r="FY376" s="7"/>
      <c r="FZ376" s="7"/>
      <c r="GA376" s="7"/>
      <c r="GB376" s="7"/>
      <c r="GC376" s="7"/>
      <c r="GD376" s="7"/>
      <c r="GE376" s="7"/>
      <c r="GF376" s="7"/>
      <c r="GG376" s="7"/>
      <c r="GH376" s="7"/>
      <c r="GI376" s="7"/>
      <c r="GJ376" s="7"/>
      <c r="GK376" s="7"/>
      <c r="GL376" s="7"/>
      <c r="GM376" s="7"/>
      <c r="GN376" s="7"/>
      <c r="GO376" s="7"/>
      <c r="GP376" s="7"/>
      <c r="GQ376" s="7"/>
      <c r="GR376" s="7"/>
      <c r="GS376" s="7"/>
      <c r="GT376" s="7"/>
      <c r="GU376" s="7"/>
      <c r="GV376" s="7"/>
      <c r="GW376" s="7"/>
      <c r="GX376" s="7"/>
      <c r="GY376" s="7"/>
      <c r="GZ376" s="7"/>
      <c r="HA376" s="7"/>
      <c r="HB376" s="7"/>
      <c r="HC376" s="7"/>
      <c r="HD376" s="7"/>
      <c r="HE376" s="7"/>
      <c r="HF376" s="7"/>
      <c r="HG376" s="7"/>
      <c r="HH376" s="7"/>
      <c r="HI376" s="7"/>
      <c r="HJ376" s="7"/>
      <c r="HK376" s="7"/>
      <c r="HL376" s="7"/>
      <c r="HM376" s="7"/>
      <c r="HN376" s="7"/>
      <c r="HO376" s="7"/>
      <c r="HP376" s="7"/>
      <c r="HQ376" s="7"/>
      <c r="HR376" s="7"/>
      <c r="HS376" s="7"/>
      <c r="HT376" s="7"/>
      <c r="HU376" s="7"/>
      <c r="HV376" s="7"/>
      <c r="HW376" s="7"/>
      <c r="HX376" s="7"/>
      <c r="HY376" s="7"/>
      <c r="HZ376" s="7"/>
      <c r="IA376" s="7"/>
      <c r="IB376" s="7"/>
      <c r="IC376" s="7"/>
      <c r="ID376" s="7"/>
      <c r="IE376" s="7"/>
      <c r="IF376" s="7"/>
      <c r="IG376" s="7"/>
      <c r="IH376" s="7"/>
      <c r="II376" s="7"/>
      <c r="IJ376" s="7"/>
      <c r="IK376" s="7"/>
      <c r="IL376" s="7"/>
      <c r="IM376" s="7"/>
      <c r="IN376" s="7"/>
      <c r="IO376" s="7"/>
      <c r="IP376" s="7"/>
      <c r="IQ376" s="7"/>
      <c r="IR376" s="7"/>
      <c r="IS376" s="7"/>
      <c r="IT376" s="7"/>
      <c r="IU376" s="7"/>
      <c r="IV376" s="7"/>
      <c r="IW376" s="7"/>
      <c r="IX376" s="7"/>
      <c r="IY376" s="7"/>
      <c r="IZ376" s="7"/>
      <c r="JA376" s="7"/>
    </row>
    <row r="377" spans="1:261" s="8" customFormat="1" ht="41.25" customHeight="1" outlineLevel="1" x14ac:dyDescent="0.4">
      <c r="A377" s="110"/>
      <c r="B377" s="204"/>
      <c r="C377" s="110"/>
      <c r="D377" s="112"/>
      <c r="E377" s="112"/>
      <c r="F377" s="112"/>
      <c r="G377" s="112"/>
      <c r="H377" s="9" t="s">
        <v>8</v>
      </c>
      <c r="I377" s="103">
        <f>SUM(J377:M377)</f>
        <v>6862.6</v>
      </c>
      <c r="J377" s="103"/>
      <c r="K377" s="103">
        <v>0</v>
      </c>
      <c r="L377" s="103">
        <v>6862.6</v>
      </c>
      <c r="M377" s="103">
        <v>0</v>
      </c>
      <c r="N377" s="103">
        <v>0</v>
      </c>
      <c r="O377" s="103">
        <v>0</v>
      </c>
      <c r="P377" s="203"/>
      <c r="Q377" s="134"/>
      <c r="R377" s="10"/>
      <c r="S377" s="10"/>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c r="GA377" s="7"/>
      <c r="GB377" s="7"/>
      <c r="GC377" s="7"/>
      <c r="GD377" s="7"/>
      <c r="GE377" s="7"/>
      <c r="GF377" s="7"/>
      <c r="GG377" s="7"/>
      <c r="GH377" s="7"/>
      <c r="GI377" s="7"/>
      <c r="GJ377" s="7"/>
      <c r="GK377" s="7"/>
      <c r="GL377" s="7"/>
      <c r="GM377" s="7"/>
      <c r="GN377" s="7"/>
      <c r="GO377" s="7"/>
      <c r="GP377" s="7"/>
      <c r="GQ377" s="7"/>
      <c r="GR377" s="7"/>
      <c r="GS377" s="7"/>
      <c r="GT377" s="7"/>
      <c r="GU377" s="7"/>
      <c r="GV377" s="7"/>
      <c r="GW377" s="7"/>
      <c r="GX377" s="7"/>
      <c r="GY377" s="7"/>
      <c r="GZ377" s="7"/>
      <c r="HA377" s="7"/>
      <c r="HB377" s="7"/>
      <c r="HC377" s="7"/>
      <c r="HD377" s="7"/>
      <c r="HE377" s="7"/>
      <c r="HF377" s="7"/>
      <c r="HG377" s="7"/>
      <c r="HH377" s="7"/>
      <c r="HI377" s="7"/>
      <c r="HJ377" s="7"/>
      <c r="HK377" s="7"/>
      <c r="HL377" s="7"/>
      <c r="HM377" s="7"/>
      <c r="HN377" s="7"/>
      <c r="HO377" s="7"/>
      <c r="HP377" s="7"/>
      <c r="HQ377" s="7"/>
      <c r="HR377" s="7"/>
      <c r="HS377" s="7"/>
      <c r="HT377" s="7"/>
      <c r="HU377" s="7"/>
      <c r="HV377" s="7"/>
      <c r="HW377" s="7"/>
      <c r="HX377" s="7"/>
      <c r="HY377" s="7"/>
      <c r="HZ377" s="7"/>
      <c r="IA377" s="7"/>
      <c r="IB377" s="7"/>
      <c r="IC377" s="7"/>
      <c r="ID377" s="7"/>
      <c r="IE377" s="7"/>
      <c r="IF377" s="7"/>
      <c r="IG377" s="7"/>
      <c r="IH377" s="7"/>
      <c r="II377" s="7"/>
      <c r="IJ377" s="7"/>
      <c r="IK377" s="7"/>
      <c r="IL377" s="7"/>
      <c r="IM377" s="7"/>
      <c r="IN377" s="7"/>
      <c r="IO377" s="7"/>
      <c r="IP377" s="7"/>
      <c r="IQ377" s="7"/>
      <c r="IR377" s="7"/>
      <c r="IS377" s="7"/>
      <c r="IT377" s="7"/>
      <c r="IU377" s="7"/>
      <c r="IV377" s="7"/>
      <c r="IW377" s="7"/>
      <c r="IX377" s="7"/>
      <c r="IY377" s="7"/>
      <c r="IZ377" s="7"/>
      <c r="JA377" s="7"/>
    </row>
    <row r="378" spans="1:261" s="8" customFormat="1" ht="41.25" customHeight="1" outlineLevel="1" x14ac:dyDescent="0.4">
      <c r="A378" s="110"/>
      <c r="B378" s="205"/>
      <c r="C378" s="110"/>
      <c r="D378" s="112"/>
      <c r="E378" s="112"/>
      <c r="F378" s="112"/>
      <c r="G378" s="112"/>
      <c r="H378" s="9" t="s">
        <v>9</v>
      </c>
      <c r="I378" s="103">
        <f>SUM(J378:M378)</f>
        <v>69.400000000000006</v>
      </c>
      <c r="J378" s="103"/>
      <c r="K378" s="103">
        <v>0</v>
      </c>
      <c r="L378" s="103">
        <v>69.400000000000006</v>
      </c>
      <c r="M378" s="103">
        <v>0</v>
      </c>
      <c r="N378" s="103">
        <v>0</v>
      </c>
      <c r="O378" s="103">
        <v>0</v>
      </c>
      <c r="P378" s="203"/>
      <c r="Q378" s="134"/>
      <c r="R378" s="10"/>
      <c r="S378" s="10"/>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c r="FV378" s="7"/>
      <c r="FW378" s="7"/>
      <c r="FX378" s="7"/>
      <c r="FY378" s="7"/>
      <c r="FZ378" s="7"/>
      <c r="GA378" s="7"/>
      <c r="GB378" s="7"/>
      <c r="GC378" s="7"/>
      <c r="GD378" s="7"/>
      <c r="GE378" s="7"/>
      <c r="GF378" s="7"/>
      <c r="GG378" s="7"/>
      <c r="GH378" s="7"/>
      <c r="GI378" s="7"/>
      <c r="GJ378" s="7"/>
      <c r="GK378" s="7"/>
      <c r="GL378" s="7"/>
      <c r="GM378" s="7"/>
      <c r="GN378" s="7"/>
      <c r="GO378" s="7"/>
      <c r="GP378" s="7"/>
      <c r="GQ378" s="7"/>
      <c r="GR378" s="7"/>
      <c r="GS378" s="7"/>
      <c r="GT378" s="7"/>
      <c r="GU378" s="7"/>
      <c r="GV378" s="7"/>
      <c r="GW378" s="7"/>
      <c r="GX378" s="7"/>
      <c r="GY378" s="7"/>
      <c r="GZ378" s="7"/>
      <c r="HA378" s="7"/>
      <c r="HB378" s="7"/>
      <c r="HC378" s="7"/>
      <c r="HD378" s="7"/>
      <c r="HE378" s="7"/>
      <c r="HF378" s="7"/>
      <c r="HG378" s="7"/>
      <c r="HH378" s="7"/>
      <c r="HI378" s="7"/>
      <c r="HJ378" s="7"/>
      <c r="HK378" s="7"/>
      <c r="HL378" s="7"/>
      <c r="HM378" s="7"/>
      <c r="HN378" s="7"/>
      <c r="HO378" s="7"/>
      <c r="HP378" s="7"/>
      <c r="HQ378" s="7"/>
      <c r="HR378" s="7"/>
      <c r="HS378" s="7"/>
      <c r="HT378" s="7"/>
      <c r="HU378" s="7"/>
      <c r="HV378" s="7"/>
      <c r="HW378" s="7"/>
      <c r="HX378" s="7"/>
      <c r="HY378" s="7"/>
      <c r="HZ378" s="7"/>
      <c r="IA378" s="7"/>
      <c r="IB378" s="7"/>
      <c r="IC378" s="7"/>
      <c r="ID378" s="7"/>
      <c r="IE378" s="7"/>
      <c r="IF378" s="7"/>
      <c r="IG378" s="7"/>
      <c r="IH378" s="7"/>
      <c r="II378" s="7"/>
      <c r="IJ378" s="7"/>
      <c r="IK378" s="7"/>
      <c r="IL378" s="7"/>
      <c r="IM378" s="7"/>
      <c r="IN378" s="7"/>
      <c r="IO378" s="7"/>
      <c r="IP378" s="7"/>
      <c r="IQ378" s="7"/>
      <c r="IR378" s="7"/>
      <c r="IS378" s="7"/>
      <c r="IT378" s="7"/>
      <c r="IU378" s="7"/>
      <c r="IV378" s="7"/>
      <c r="IW378" s="7"/>
      <c r="IX378" s="7"/>
      <c r="IY378" s="7"/>
      <c r="IZ378" s="7"/>
      <c r="JA378" s="7"/>
    </row>
    <row r="379" spans="1:261" s="8" customFormat="1" ht="41.25" customHeight="1" outlineLevel="1" x14ac:dyDescent="0.4">
      <c r="A379" s="111"/>
      <c r="B379" s="206"/>
      <c r="C379" s="111"/>
      <c r="D379" s="128"/>
      <c r="E379" s="128"/>
      <c r="F379" s="128"/>
      <c r="G379" s="128"/>
      <c r="H379" s="9" t="s">
        <v>107</v>
      </c>
      <c r="I379" s="103">
        <f>SUM(J379:M379)</f>
        <v>0</v>
      </c>
      <c r="J379" s="103"/>
      <c r="K379" s="103">
        <v>0</v>
      </c>
      <c r="L379" s="103">
        <v>0</v>
      </c>
      <c r="M379" s="103">
        <v>0</v>
      </c>
      <c r="N379" s="103">
        <v>0</v>
      </c>
      <c r="O379" s="103">
        <v>0</v>
      </c>
      <c r="P379" s="127"/>
      <c r="Q379" s="134"/>
      <c r="R379" s="10"/>
      <c r="S379" s="10"/>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c r="HR379" s="7"/>
      <c r="HS379" s="7"/>
      <c r="HT379" s="7"/>
      <c r="HU379" s="7"/>
      <c r="HV379" s="7"/>
      <c r="HW379" s="7"/>
      <c r="HX379" s="7"/>
      <c r="HY379" s="7"/>
      <c r="HZ379" s="7"/>
      <c r="IA379" s="7"/>
      <c r="IB379" s="7"/>
      <c r="IC379" s="7"/>
      <c r="ID379" s="7"/>
      <c r="IE379" s="7"/>
      <c r="IF379" s="7"/>
      <c r="IG379" s="7"/>
      <c r="IH379" s="7"/>
      <c r="II379" s="7"/>
      <c r="IJ379" s="7"/>
      <c r="IK379" s="7"/>
      <c r="IL379" s="7"/>
      <c r="IM379" s="7"/>
      <c r="IN379" s="7"/>
      <c r="IO379" s="7"/>
      <c r="IP379" s="7"/>
      <c r="IQ379" s="7"/>
      <c r="IR379" s="7"/>
      <c r="IS379" s="7"/>
      <c r="IT379" s="7"/>
      <c r="IU379" s="7"/>
      <c r="IV379" s="7"/>
      <c r="IW379" s="7"/>
      <c r="IX379" s="7"/>
      <c r="IY379" s="7"/>
      <c r="IZ379" s="7"/>
      <c r="JA379" s="7"/>
    </row>
    <row r="380" spans="1:261" s="8" customFormat="1" ht="41.25" customHeight="1" outlineLevel="1" x14ac:dyDescent="0.4">
      <c r="A380" s="113" t="s">
        <v>483</v>
      </c>
      <c r="B380" s="126" t="s">
        <v>199</v>
      </c>
      <c r="C380" s="119" t="s">
        <v>381</v>
      </c>
      <c r="D380" s="112">
        <v>43831</v>
      </c>
      <c r="E380" s="112">
        <v>44926</v>
      </c>
      <c r="F380" s="112">
        <v>43831</v>
      </c>
      <c r="G380" s="112"/>
      <c r="H380" s="9" t="s">
        <v>6</v>
      </c>
      <c r="I380" s="103">
        <f>SUM(I381:I384)</f>
        <v>4950</v>
      </c>
      <c r="J380" s="103">
        <f t="shared" ref="J380:M380" si="72">SUM(J381:J384)</f>
        <v>0</v>
      </c>
      <c r="K380" s="103">
        <f t="shared" si="72"/>
        <v>0</v>
      </c>
      <c r="L380" s="103">
        <f t="shared" si="72"/>
        <v>4950</v>
      </c>
      <c r="M380" s="103">
        <f t="shared" si="72"/>
        <v>0</v>
      </c>
      <c r="N380" s="103">
        <f>SUM(N381:N384)</f>
        <v>4950</v>
      </c>
      <c r="O380" s="103">
        <f>N380/I380*100</f>
        <v>100</v>
      </c>
      <c r="P380" s="207"/>
      <c r="Q380" s="138"/>
      <c r="R380" s="10"/>
      <c r="S380" s="10"/>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c r="FV380" s="7"/>
      <c r="FW380" s="7"/>
      <c r="FX380" s="7"/>
      <c r="FY380" s="7"/>
      <c r="FZ380" s="7"/>
      <c r="GA380" s="7"/>
      <c r="GB380" s="7"/>
      <c r="GC380" s="7"/>
      <c r="GD380" s="7"/>
      <c r="GE380" s="7"/>
      <c r="GF380" s="7"/>
      <c r="GG380" s="7"/>
      <c r="GH380" s="7"/>
      <c r="GI380" s="7"/>
      <c r="GJ380" s="7"/>
      <c r="GK380" s="7"/>
      <c r="GL380" s="7"/>
      <c r="GM380" s="7"/>
      <c r="GN380" s="7"/>
      <c r="GO380" s="7"/>
      <c r="GP380" s="7"/>
      <c r="GQ380" s="7"/>
      <c r="GR380" s="7"/>
      <c r="GS380" s="7"/>
      <c r="GT380" s="7"/>
      <c r="GU380" s="7"/>
      <c r="GV380" s="7"/>
      <c r="GW380" s="7"/>
      <c r="GX380" s="7"/>
      <c r="GY380" s="7"/>
      <c r="GZ380" s="7"/>
      <c r="HA380" s="7"/>
      <c r="HB380" s="7"/>
      <c r="HC380" s="7"/>
      <c r="HD380" s="7"/>
      <c r="HE380" s="7"/>
      <c r="HF380" s="7"/>
      <c r="HG380" s="7"/>
      <c r="HH380" s="7"/>
      <c r="HI380" s="7"/>
      <c r="HJ380" s="7"/>
      <c r="HK380" s="7"/>
      <c r="HL380" s="7"/>
      <c r="HM380" s="7"/>
      <c r="HN380" s="7"/>
      <c r="HO380" s="7"/>
      <c r="HP380" s="7"/>
      <c r="HQ380" s="7"/>
      <c r="HR380" s="7"/>
      <c r="HS380" s="7"/>
      <c r="HT380" s="7"/>
      <c r="HU380" s="7"/>
      <c r="HV380" s="7"/>
      <c r="HW380" s="7"/>
      <c r="HX380" s="7"/>
      <c r="HY380" s="7"/>
      <c r="HZ380" s="7"/>
      <c r="IA380" s="7"/>
      <c r="IB380" s="7"/>
      <c r="IC380" s="7"/>
      <c r="ID380" s="7"/>
      <c r="IE380" s="7"/>
      <c r="IF380" s="7"/>
      <c r="IG380" s="7"/>
      <c r="IH380" s="7"/>
      <c r="II380" s="7"/>
      <c r="IJ380" s="7"/>
      <c r="IK380" s="7"/>
      <c r="IL380" s="7"/>
      <c r="IM380" s="7"/>
      <c r="IN380" s="7"/>
      <c r="IO380" s="7"/>
      <c r="IP380" s="7"/>
      <c r="IQ380" s="7"/>
      <c r="IR380" s="7"/>
      <c r="IS380" s="7"/>
      <c r="IT380" s="7"/>
      <c r="IU380" s="7"/>
      <c r="IV380" s="7"/>
      <c r="IW380" s="7"/>
      <c r="IX380" s="7"/>
      <c r="IY380" s="7"/>
      <c r="IZ380" s="7"/>
      <c r="JA380" s="7"/>
    </row>
    <row r="381" spans="1:261" s="8" customFormat="1" ht="41.25" customHeight="1" outlineLevel="1" x14ac:dyDescent="0.4">
      <c r="A381" s="114"/>
      <c r="B381" s="126"/>
      <c r="C381" s="249"/>
      <c r="D381" s="112"/>
      <c r="E381" s="112"/>
      <c r="F381" s="112"/>
      <c r="G381" s="112"/>
      <c r="H381" s="9" t="s">
        <v>7</v>
      </c>
      <c r="I381" s="103">
        <f>SUM(J381:M381)</f>
        <v>0</v>
      </c>
      <c r="J381" s="103"/>
      <c r="K381" s="103">
        <f>K386</f>
        <v>0</v>
      </c>
      <c r="L381" s="103">
        <f t="shared" ref="L381:N384" si="73">L386</f>
        <v>0</v>
      </c>
      <c r="M381" s="103">
        <f t="shared" si="73"/>
        <v>0</v>
      </c>
      <c r="N381" s="103">
        <f>N386</f>
        <v>0</v>
      </c>
      <c r="O381" s="103">
        <v>0</v>
      </c>
      <c r="P381" s="186"/>
      <c r="Q381" s="138"/>
      <c r="R381" s="10"/>
      <c r="S381" s="10"/>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c r="FV381" s="7"/>
      <c r="FW381" s="7"/>
      <c r="FX381" s="7"/>
      <c r="FY381" s="7"/>
      <c r="FZ381" s="7"/>
      <c r="GA381" s="7"/>
      <c r="GB381" s="7"/>
      <c r="GC381" s="7"/>
      <c r="GD381" s="7"/>
      <c r="GE381" s="7"/>
      <c r="GF381" s="7"/>
      <c r="GG381" s="7"/>
      <c r="GH381" s="7"/>
      <c r="GI381" s="7"/>
      <c r="GJ381" s="7"/>
      <c r="GK381" s="7"/>
      <c r="GL381" s="7"/>
      <c r="GM381" s="7"/>
      <c r="GN381" s="7"/>
      <c r="GO381" s="7"/>
      <c r="GP381" s="7"/>
      <c r="GQ381" s="7"/>
      <c r="GR381" s="7"/>
      <c r="GS381" s="7"/>
      <c r="GT381" s="7"/>
      <c r="GU381" s="7"/>
      <c r="GV381" s="7"/>
      <c r="GW381" s="7"/>
      <c r="GX381" s="7"/>
      <c r="GY381" s="7"/>
      <c r="GZ381" s="7"/>
      <c r="HA381" s="7"/>
      <c r="HB381" s="7"/>
      <c r="HC381" s="7"/>
      <c r="HD381" s="7"/>
      <c r="HE381" s="7"/>
      <c r="HF381" s="7"/>
      <c r="HG381" s="7"/>
      <c r="HH381" s="7"/>
      <c r="HI381" s="7"/>
      <c r="HJ381" s="7"/>
      <c r="HK381" s="7"/>
      <c r="HL381" s="7"/>
      <c r="HM381" s="7"/>
      <c r="HN381" s="7"/>
      <c r="HO381" s="7"/>
      <c r="HP381" s="7"/>
      <c r="HQ381" s="7"/>
      <c r="HR381" s="7"/>
      <c r="HS381" s="7"/>
      <c r="HT381" s="7"/>
      <c r="HU381" s="7"/>
      <c r="HV381" s="7"/>
      <c r="HW381" s="7"/>
      <c r="HX381" s="7"/>
      <c r="HY381" s="7"/>
      <c r="HZ381" s="7"/>
      <c r="IA381" s="7"/>
      <c r="IB381" s="7"/>
      <c r="IC381" s="7"/>
      <c r="ID381" s="7"/>
      <c r="IE381" s="7"/>
      <c r="IF381" s="7"/>
      <c r="IG381" s="7"/>
      <c r="IH381" s="7"/>
      <c r="II381" s="7"/>
      <c r="IJ381" s="7"/>
      <c r="IK381" s="7"/>
      <c r="IL381" s="7"/>
      <c r="IM381" s="7"/>
      <c r="IN381" s="7"/>
      <c r="IO381" s="7"/>
      <c r="IP381" s="7"/>
      <c r="IQ381" s="7"/>
      <c r="IR381" s="7"/>
      <c r="IS381" s="7"/>
      <c r="IT381" s="7"/>
      <c r="IU381" s="7"/>
      <c r="IV381" s="7"/>
      <c r="IW381" s="7"/>
      <c r="IX381" s="7"/>
      <c r="IY381" s="7"/>
      <c r="IZ381" s="7"/>
      <c r="JA381" s="7"/>
    </row>
    <row r="382" spans="1:261" s="8" customFormat="1" ht="41.25" customHeight="1" outlineLevel="1" x14ac:dyDescent="0.4">
      <c r="A382" s="114"/>
      <c r="B382" s="126"/>
      <c r="C382" s="249"/>
      <c r="D382" s="112"/>
      <c r="E382" s="112"/>
      <c r="F382" s="112"/>
      <c r="G382" s="112"/>
      <c r="H382" s="9" t="s">
        <v>8</v>
      </c>
      <c r="I382" s="103">
        <f>SUM(J382:M382)</f>
        <v>4900.5</v>
      </c>
      <c r="J382" s="103"/>
      <c r="K382" s="103">
        <f>K387</f>
        <v>0</v>
      </c>
      <c r="L382" s="103">
        <f t="shared" si="73"/>
        <v>4900.5</v>
      </c>
      <c r="M382" s="103">
        <f t="shared" si="73"/>
        <v>0</v>
      </c>
      <c r="N382" s="103">
        <f t="shared" si="73"/>
        <v>4900.5</v>
      </c>
      <c r="O382" s="103">
        <f t="shared" ref="O382:O405" si="74">N382/I382*100</f>
        <v>100</v>
      </c>
      <c r="P382" s="186"/>
      <c r="Q382" s="138"/>
      <c r="R382" s="10"/>
      <c r="S382" s="10"/>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c r="FV382" s="7"/>
      <c r="FW382" s="7"/>
      <c r="FX382" s="7"/>
      <c r="FY382" s="7"/>
      <c r="FZ382" s="7"/>
      <c r="GA382" s="7"/>
      <c r="GB382" s="7"/>
      <c r="GC382" s="7"/>
      <c r="GD382" s="7"/>
      <c r="GE382" s="7"/>
      <c r="GF382" s="7"/>
      <c r="GG382" s="7"/>
      <c r="GH382" s="7"/>
      <c r="GI382" s="7"/>
      <c r="GJ382" s="7"/>
      <c r="GK382" s="7"/>
      <c r="GL382" s="7"/>
      <c r="GM382" s="7"/>
      <c r="GN382" s="7"/>
      <c r="GO382" s="7"/>
      <c r="GP382" s="7"/>
      <c r="GQ382" s="7"/>
      <c r="GR382" s="7"/>
      <c r="GS382" s="7"/>
      <c r="GT382" s="7"/>
      <c r="GU382" s="7"/>
      <c r="GV382" s="7"/>
      <c r="GW382" s="7"/>
      <c r="GX382" s="7"/>
      <c r="GY382" s="7"/>
      <c r="GZ382" s="7"/>
      <c r="HA382" s="7"/>
      <c r="HB382" s="7"/>
      <c r="HC382" s="7"/>
      <c r="HD382" s="7"/>
      <c r="HE382" s="7"/>
      <c r="HF382" s="7"/>
      <c r="HG382" s="7"/>
      <c r="HH382" s="7"/>
      <c r="HI382" s="7"/>
      <c r="HJ382" s="7"/>
      <c r="HK382" s="7"/>
      <c r="HL382" s="7"/>
      <c r="HM382" s="7"/>
      <c r="HN382" s="7"/>
      <c r="HO382" s="7"/>
      <c r="HP382" s="7"/>
      <c r="HQ382" s="7"/>
      <c r="HR382" s="7"/>
      <c r="HS382" s="7"/>
      <c r="HT382" s="7"/>
      <c r="HU382" s="7"/>
      <c r="HV382" s="7"/>
      <c r="HW382" s="7"/>
      <c r="HX382" s="7"/>
      <c r="HY382" s="7"/>
      <c r="HZ382" s="7"/>
      <c r="IA382" s="7"/>
      <c r="IB382" s="7"/>
      <c r="IC382" s="7"/>
      <c r="ID382" s="7"/>
      <c r="IE382" s="7"/>
      <c r="IF382" s="7"/>
      <c r="IG382" s="7"/>
      <c r="IH382" s="7"/>
      <c r="II382" s="7"/>
      <c r="IJ382" s="7"/>
      <c r="IK382" s="7"/>
      <c r="IL382" s="7"/>
      <c r="IM382" s="7"/>
      <c r="IN382" s="7"/>
      <c r="IO382" s="7"/>
      <c r="IP382" s="7"/>
      <c r="IQ382" s="7"/>
      <c r="IR382" s="7"/>
      <c r="IS382" s="7"/>
      <c r="IT382" s="7"/>
      <c r="IU382" s="7"/>
      <c r="IV382" s="7"/>
      <c r="IW382" s="7"/>
      <c r="IX382" s="7"/>
      <c r="IY382" s="7"/>
      <c r="IZ382" s="7"/>
      <c r="JA382" s="7"/>
    </row>
    <row r="383" spans="1:261" s="8" customFormat="1" ht="41.25" customHeight="1" outlineLevel="1" x14ac:dyDescent="0.4">
      <c r="A383" s="114"/>
      <c r="B383" s="126"/>
      <c r="C383" s="249"/>
      <c r="D383" s="112"/>
      <c r="E383" s="112"/>
      <c r="F383" s="112"/>
      <c r="G383" s="112"/>
      <c r="H383" s="9" t="s">
        <v>9</v>
      </c>
      <c r="I383" s="103">
        <f>SUM(J383:M383)</f>
        <v>49.5</v>
      </c>
      <c r="J383" s="103"/>
      <c r="K383" s="103">
        <f>K388</f>
        <v>0</v>
      </c>
      <c r="L383" s="103">
        <f t="shared" si="73"/>
        <v>49.5</v>
      </c>
      <c r="M383" s="103">
        <f t="shared" si="73"/>
        <v>0</v>
      </c>
      <c r="N383" s="103">
        <f t="shared" si="73"/>
        <v>49.5</v>
      </c>
      <c r="O383" s="103">
        <f t="shared" si="74"/>
        <v>100</v>
      </c>
      <c r="P383" s="186"/>
      <c r="Q383" s="138"/>
      <c r="R383" s="10"/>
      <c r="S383" s="10"/>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c r="FV383" s="7"/>
      <c r="FW383" s="7"/>
      <c r="FX383" s="7"/>
      <c r="FY383" s="7"/>
      <c r="FZ383" s="7"/>
      <c r="GA383" s="7"/>
      <c r="GB383" s="7"/>
      <c r="GC383" s="7"/>
      <c r="GD383" s="7"/>
      <c r="GE383" s="7"/>
      <c r="GF383" s="7"/>
      <c r="GG383" s="7"/>
      <c r="GH383" s="7"/>
      <c r="GI383" s="7"/>
      <c r="GJ383" s="7"/>
      <c r="GK383" s="7"/>
      <c r="GL383" s="7"/>
      <c r="GM383" s="7"/>
      <c r="GN383" s="7"/>
      <c r="GO383" s="7"/>
      <c r="GP383" s="7"/>
      <c r="GQ383" s="7"/>
      <c r="GR383" s="7"/>
      <c r="GS383" s="7"/>
      <c r="GT383" s="7"/>
      <c r="GU383" s="7"/>
      <c r="GV383" s="7"/>
      <c r="GW383" s="7"/>
      <c r="GX383" s="7"/>
      <c r="GY383" s="7"/>
      <c r="GZ383" s="7"/>
      <c r="HA383" s="7"/>
      <c r="HB383" s="7"/>
      <c r="HC383" s="7"/>
      <c r="HD383" s="7"/>
      <c r="HE383" s="7"/>
      <c r="HF383" s="7"/>
      <c r="HG383" s="7"/>
      <c r="HH383" s="7"/>
      <c r="HI383" s="7"/>
      <c r="HJ383" s="7"/>
      <c r="HK383" s="7"/>
      <c r="HL383" s="7"/>
      <c r="HM383" s="7"/>
      <c r="HN383" s="7"/>
      <c r="HO383" s="7"/>
      <c r="HP383" s="7"/>
      <c r="HQ383" s="7"/>
      <c r="HR383" s="7"/>
      <c r="HS383" s="7"/>
      <c r="HT383" s="7"/>
      <c r="HU383" s="7"/>
      <c r="HV383" s="7"/>
      <c r="HW383" s="7"/>
      <c r="HX383" s="7"/>
      <c r="HY383" s="7"/>
      <c r="HZ383" s="7"/>
      <c r="IA383" s="7"/>
      <c r="IB383" s="7"/>
      <c r="IC383" s="7"/>
      <c r="ID383" s="7"/>
      <c r="IE383" s="7"/>
      <c r="IF383" s="7"/>
      <c r="IG383" s="7"/>
      <c r="IH383" s="7"/>
      <c r="II383" s="7"/>
      <c r="IJ383" s="7"/>
      <c r="IK383" s="7"/>
      <c r="IL383" s="7"/>
      <c r="IM383" s="7"/>
      <c r="IN383" s="7"/>
      <c r="IO383" s="7"/>
      <c r="IP383" s="7"/>
      <c r="IQ383" s="7"/>
      <c r="IR383" s="7"/>
      <c r="IS383" s="7"/>
      <c r="IT383" s="7"/>
      <c r="IU383" s="7"/>
      <c r="IV383" s="7"/>
      <c r="IW383" s="7"/>
      <c r="IX383" s="7"/>
      <c r="IY383" s="7"/>
      <c r="IZ383" s="7"/>
      <c r="JA383" s="7"/>
    </row>
    <row r="384" spans="1:261" s="8" customFormat="1" ht="41.25" customHeight="1" outlineLevel="1" x14ac:dyDescent="0.4">
      <c r="A384" s="114"/>
      <c r="B384" s="126"/>
      <c r="C384" s="249"/>
      <c r="D384" s="128"/>
      <c r="E384" s="128"/>
      <c r="F384" s="128"/>
      <c r="G384" s="128"/>
      <c r="H384" s="9" t="s">
        <v>107</v>
      </c>
      <c r="I384" s="103">
        <f>SUM(J384:M384)</f>
        <v>0</v>
      </c>
      <c r="J384" s="103"/>
      <c r="K384" s="103">
        <f>K389</f>
        <v>0</v>
      </c>
      <c r="L384" s="103">
        <f t="shared" si="73"/>
        <v>0</v>
      </c>
      <c r="M384" s="103">
        <f t="shared" si="73"/>
        <v>0</v>
      </c>
      <c r="N384" s="103">
        <f t="shared" si="73"/>
        <v>0</v>
      </c>
      <c r="O384" s="103">
        <v>0</v>
      </c>
      <c r="P384" s="149"/>
      <c r="Q384" s="138"/>
      <c r="R384" s="10"/>
      <c r="S384" s="10"/>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c r="EL384" s="7"/>
      <c r="EM384" s="7"/>
      <c r="EN384" s="7"/>
      <c r="EO384" s="7"/>
      <c r="EP384" s="7"/>
      <c r="EQ384" s="7"/>
      <c r="ER384" s="7"/>
      <c r="ES384" s="7"/>
      <c r="ET384" s="7"/>
      <c r="EU384" s="7"/>
      <c r="EV384" s="7"/>
      <c r="EW384" s="7"/>
      <c r="EX384" s="7"/>
      <c r="EY384" s="7"/>
      <c r="EZ384" s="7"/>
      <c r="FA384" s="7"/>
      <c r="FB384" s="7"/>
      <c r="FC384" s="7"/>
      <c r="FD384" s="7"/>
      <c r="FE384" s="7"/>
      <c r="FF384" s="7"/>
      <c r="FG384" s="7"/>
      <c r="FH384" s="7"/>
      <c r="FI384" s="7"/>
      <c r="FJ384" s="7"/>
      <c r="FK384" s="7"/>
      <c r="FL384" s="7"/>
      <c r="FM384" s="7"/>
      <c r="FN384" s="7"/>
      <c r="FO384" s="7"/>
      <c r="FP384" s="7"/>
      <c r="FQ384" s="7"/>
      <c r="FR384" s="7"/>
      <c r="FS384" s="7"/>
      <c r="FT384" s="7"/>
      <c r="FU384" s="7"/>
      <c r="FV384" s="7"/>
      <c r="FW384" s="7"/>
      <c r="FX384" s="7"/>
      <c r="FY384" s="7"/>
      <c r="FZ384" s="7"/>
      <c r="GA384" s="7"/>
      <c r="GB384" s="7"/>
      <c r="GC384" s="7"/>
      <c r="GD384" s="7"/>
      <c r="GE384" s="7"/>
      <c r="GF384" s="7"/>
      <c r="GG384" s="7"/>
      <c r="GH384" s="7"/>
      <c r="GI384" s="7"/>
      <c r="GJ384" s="7"/>
      <c r="GK384" s="7"/>
      <c r="GL384" s="7"/>
      <c r="GM384" s="7"/>
      <c r="GN384" s="7"/>
      <c r="GO384" s="7"/>
      <c r="GP384" s="7"/>
      <c r="GQ384" s="7"/>
      <c r="GR384" s="7"/>
      <c r="GS384" s="7"/>
      <c r="GT384" s="7"/>
      <c r="GU384" s="7"/>
      <c r="GV384" s="7"/>
      <c r="GW384" s="7"/>
      <c r="GX384" s="7"/>
      <c r="GY384" s="7"/>
      <c r="GZ384" s="7"/>
      <c r="HA384" s="7"/>
      <c r="HB384" s="7"/>
      <c r="HC384" s="7"/>
      <c r="HD384" s="7"/>
      <c r="HE384" s="7"/>
      <c r="HF384" s="7"/>
      <c r="HG384" s="7"/>
      <c r="HH384" s="7"/>
      <c r="HI384" s="7"/>
      <c r="HJ384" s="7"/>
      <c r="HK384" s="7"/>
      <c r="HL384" s="7"/>
      <c r="HM384" s="7"/>
      <c r="HN384" s="7"/>
      <c r="HO384" s="7"/>
      <c r="HP384" s="7"/>
      <c r="HQ384" s="7"/>
      <c r="HR384" s="7"/>
      <c r="HS384" s="7"/>
      <c r="HT384" s="7"/>
      <c r="HU384" s="7"/>
      <c r="HV384" s="7"/>
      <c r="HW384" s="7"/>
      <c r="HX384" s="7"/>
      <c r="HY384" s="7"/>
      <c r="HZ384" s="7"/>
      <c r="IA384" s="7"/>
      <c r="IB384" s="7"/>
      <c r="IC384" s="7"/>
      <c r="ID384" s="7"/>
      <c r="IE384" s="7"/>
      <c r="IF384" s="7"/>
      <c r="IG384" s="7"/>
      <c r="IH384" s="7"/>
      <c r="II384" s="7"/>
      <c r="IJ384" s="7"/>
      <c r="IK384" s="7"/>
      <c r="IL384" s="7"/>
      <c r="IM384" s="7"/>
      <c r="IN384" s="7"/>
      <c r="IO384" s="7"/>
      <c r="IP384" s="7"/>
      <c r="IQ384" s="7"/>
      <c r="IR384" s="7"/>
      <c r="IS384" s="7"/>
      <c r="IT384" s="7"/>
      <c r="IU384" s="7"/>
      <c r="IV384" s="7"/>
      <c r="IW384" s="7"/>
      <c r="IX384" s="7"/>
      <c r="IY384" s="7"/>
      <c r="IZ384" s="7"/>
      <c r="JA384" s="7"/>
    </row>
    <row r="385" spans="1:261" s="8" customFormat="1" ht="41.25" customHeight="1" outlineLevel="1" x14ac:dyDescent="0.4">
      <c r="A385" s="186"/>
      <c r="B385" s="116" t="s">
        <v>68</v>
      </c>
      <c r="C385" s="249"/>
      <c r="D385" s="112">
        <v>43831</v>
      </c>
      <c r="E385" s="112">
        <v>44317</v>
      </c>
      <c r="F385" s="112">
        <v>43831</v>
      </c>
      <c r="G385" s="112">
        <v>44317</v>
      </c>
      <c r="H385" s="9" t="s">
        <v>6</v>
      </c>
      <c r="I385" s="103">
        <f>SUM(I386:I389)</f>
        <v>4950</v>
      </c>
      <c r="J385" s="103">
        <f t="shared" ref="J385:M385" si="75">SUM(J386:J389)</f>
        <v>0</v>
      </c>
      <c r="K385" s="103">
        <f t="shared" si="75"/>
        <v>0</v>
      </c>
      <c r="L385" s="103">
        <f t="shared" si="75"/>
        <v>4950</v>
      </c>
      <c r="M385" s="103">
        <f t="shared" si="75"/>
        <v>0</v>
      </c>
      <c r="N385" s="103">
        <f>SUM(N386:N389)</f>
        <v>4950</v>
      </c>
      <c r="O385" s="103">
        <f t="shared" si="74"/>
        <v>100</v>
      </c>
      <c r="P385" s="203" t="s">
        <v>593</v>
      </c>
      <c r="Q385" s="134" t="s">
        <v>556</v>
      </c>
      <c r="R385" s="10"/>
      <c r="S385" s="10"/>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7"/>
      <c r="FU385" s="7"/>
      <c r="FV385" s="7"/>
      <c r="FW385" s="7"/>
      <c r="FX385" s="7"/>
      <c r="FY385" s="7"/>
      <c r="FZ385" s="7"/>
      <c r="GA385" s="7"/>
      <c r="GB385" s="7"/>
      <c r="GC385" s="7"/>
      <c r="GD385" s="7"/>
      <c r="GE385" s="7"/>
      <c r="GF385" s="7"/>
      <c r="GG385" s="7"/>
      <c r="GH385" s="7"/>
      <c r="GI385" s="7"/>
      <c r="GJ385" s="7"/>
      <c r="GK385" s="7"/>
      <c r="GL385" s="7"/>
      <c r="GM385" s="7"/>
      <c r="GN385" s="7"/>
      <c r="GO385" s="7"/>
      <c r="GP385" s="7"/>
      <c r="GQ385" s="7"/>
      <c r="GR385" s="7"/>
      <c r="GS385" s="7"/>
      <c r="GT385" s="7"/>
      <c r="GU385" s="7"/>
      <c r="GV385" s="7"/>
      <c r="GW385" s="7"/>
      <c r="GX385" s="7"/>
      <c r="GY385" s="7"/>
      <c r="GZ385" s="7"/>
      <c r="HA385" s="7"/>
      <c r="HB385" s="7"/>
      <c r="HC385" s="7"/>
      <c r="HD385" s="7"/>
      <c r="HE385" s="7"/>
      <c r="HF385" s="7"/>
      <c r="HG385" s="7"/>
      <c r="HH385" s="7"/>
      <c r="HI385" s="7"/>
      <c r="HJ385" s="7"/>
      <c r="HK385" s="7"/>
      <c r="HL385" s="7"/>
      <c r="HM385" s="7"/>
      <c r="HN385" s="7"/>
      <c r="HO385" s="7"/>
      <c r="HP385" s="7"/>
      <c r="HQ385" s="7"/>
      <c r="HR385" s="7"/>
      <c r="HS385" s="7"/>
      <c r="HT385" s="7"/>
      <c r="HU385" s="7"/>
      <c r="HV385" s="7"/>
      <c r="HW385" s="7"/>
      <c r="HX385" s="7"/>
      <c r="HY385" s="7"/>
      <c r="HZ385" s="7"/>
      <c r="IA385" s="7"/>
      <c r="IB385" s="7"/>
      <c r="IC385" s="7"/>
      <c r="ID385" s="7"/>
      <c r="IE385" s="7"/>
      <c r="IF385" s="7"/>
      <c r="IG385" s="7"/>
      <c r="IH385" s="7"/>
      <c r="II385" s="7"/>
      <c r="IJ385" s="7"/>
      <c r="IK385" s="7"/>
      <c r="IL385" s="7"/>
      <c r="IM385" s="7"/>
      <c r="IN385" s="7"/>
      <c r="IO385" s="7"/>
      <c r="IP385" s="7"/>
      <c r="IQ385" s="7"/>
      <c r="IR385" s="7"/>
      <c r="IS385" s="7"/>
      <c r="IT385" s="7"/>
      <c r="IU385" s="7"/>
      <c r="IV385" s="7"/>
      <c r="IW385" s="7"/>
      <c r="IX385" s="7"/>
      <c r="IY385" s="7"/>
      <c r="IZ385" s="7"/>
      <c r="JA385" s="7"/>
    </row>
    <row r="386" spans="1:261" s="8" customFormat="1" ht="41.25" customHeight="1" outlineLevel="1" x14ac:dyDescent="0.4">
      <c r="A386" s="186"/>
      <c r="B386" s="204"/>
      <c r="C386" s="249"/>
      <c r="D386" s="112"/>
      <c r="E386" s="112"/>
      <c r="F386" s="112"/>
      <c r="G386" s="112"/>
      <c r="H386" s="9" t="s">
        <v>7</v>
      </c>
      <c r="I386" s="103">
        <f>SUM(J386:M386)</f>
        <v>0</v>
      </c>
      <c r="J386" s="103"/>
      <c r="K386" s="103">
        <v>0</v>
      </c>
      <c r="L386" s="103">
        <v>0</v>
      </c>
      <c r="M386" s="103">
        <v>0</v>
      </c>
      <c r="N386" s="103">
        <v>0</v>
      </c>
      <c r="O386" s="103">
        <v>0</v>
      </c>
      <c r="P386" s="203"/>
      <c r="Q386" s="134"/>
      <c r="R386" s="10"/>
      <c r="S386" s="10"/>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7"/>
      <c r="FQ386" s="7"/>
      <c r="FR386" s="7"/>
      <c r="FS386" s="7"/>
      <c r="FT386" s="7"/>
      <c r="FU386" s="7"/>
      <c r="FV386" s="7"/>
      <c r="FW386" s="7"/>
      <c r="FX386" s="7"/>
      <c r="FY386" s="7"/>
      <c r="FZ386" s="7"/>
      <c r="GA386" s="7"/>
      <c r="GB386" s="7"/>
      <c r="GC386" s="7"/>
      <c r="GD386" s="7"/>
      <c r="GE386" s="7"/>
      <c r="GF386" s="7"/>
      <c r="GG386" s="7"/>
      <c r="GH386" s="7"/>
      <c r="GI386" s="7"/>
      <c r="GJ386" s="7"/>
      <c r="GK386" s="7"/>
      <c r="GL386" s="7"/>
      <c r="GM386" s="7"/>
      <c r="GN386" s="7"/>
      <c r="GO386" s="7"/>
      <c r="GP386" s="7"/>
      <c r="GQ386" s="7"/>
      <c r="GR386" s="7"/>
      <c r="GS386" s="7"/>
      <c r="GT386" s="7"/>
      <c r="GU386" s="7"/>
      <c r="GV386" s="7"/>
      <c r="GW386" s="7"/>
      <c r="GX386" s="7"/>
      <c r="GY386" s="7"/>
      <c r="GZ386" s="7"/>
      <c r="HA386" s="7"/>
      <c r="HB386" s="7"/>
      <c r="HC386" s="7"/>
      <c r="HD386" s="7"/>
      <c r="HE386" s="7"/>
      <c r="HF386" s="7"/>
      <c r="HG386" s="7"/>
      <c r="HH386" s="7"/>
      <c r="HI386" s="7"/>
      <c r="HJ386" s="7"/>
      <c r="HK386" s="7"/>
      <c r="HL386" s="7"/>
      <c r="HM386" s="7"/>
      <c r="HN386" s="7"/>
      <c r="HO386" s="7"/>
      <c r="HP386" s="7"/>
      <c r="HQ386" s="7"/>
      <c r="HR386" s="7"/>
      <c r="HS386" s="7"/>
      <c r="HT386" s="7"/>
      <c r="HU386" s="7"/>
      <c r="HV386" s="7"/>
      <c r="HW386" s="7"/>
      <c r="HX386" s="7"/>
      <c r="HY386" s="7"/>
      <c r="HZ386" s="7"/>
      <c r="IA386" s="7"/>
      <c r="IB386" s="7"/>
      <c r="IC386" s="7"/>
      <c r="ID386" s="7"/>
      <c r="IE386" s="7"/>
      <c r="IF386" s="7"/>
      <c r="IG386" s="7"/>
      <c r="IH386" s="7"/>
      <c r="II386" s="7"/>
      <c r="IJ386" s="7"/>
      <c r="IK386" s="7"/>
      <c r="IL386" s="7"/>
      <c r="IM386" s="7"/>
      <c r="IN386" s="7"/>
      <c r="IO386" s="7"/>
      <c r="IP386" s="7"/>
      <c r="IQ386" s="7"/>
      <c r="IR386" s="7"/>
      <c r="IS386" s="7"/>
      <c r="IT386" s="7"/>
      <c r="IU386" s="7"/>
      <c r="IV386" s="7"/>
      <c r="IW386" s="7"/>
      <c r="IX386" s="7"/>
      <c r="IY386" s="7"/>
      <c r="IZ386" s="7"/>
      <c r="JA386" s="7"/>
    </row>
    <row r="387" spans="1:261" s="8" customFormat="1" ht="41.25" customHeight="1" outlineLevel="1" x14ac:dyDescent="0.4">
      <c r="A387" s="186"/>
      <c r="B387" s="204"/>
      <c r="C387" s="249"/>
      <c r="D387" s="112"/>
      <c r="E387" s="112"/>
      <c r="F387" s="112"/>
      <c r="G387" s="112"/>
      <c r="H387" s="9" t="s">
        <v>8</v>
      </c>
      <c r="I387" s="103">
        <f>SUM(J387:M387)</f>
        <v>4900.5</v>
      </c>
      <c r="J387" s="103"/>
      <c r="K387" s="103">
        <v>0</v>
      </c>
      <c r="L387" s="103">
        <v>4900.5</v>
      </c>
      <c r="M387" s="103">
        <v>0</v>
      </c>
      <c r="N387" s="103">
        <v>4900.5</v>
      </c>
      <c r="O387" s="103">
        <f t="shared" si="74"/>
        <v>100</v>
      </c>
      <c r="P387" s="203"/>
      <c r="Q387" s="134"/>
      <c r="R387" s="10"/>
      <c r="S387" s="10"/>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c r="IA387" s="7"/>
      <c r="IB387" s="7"/>
      <c r="IC387" s="7"/>
      <c r="ID387" s="7"/>
      <c r="IE387" s="7"/>
      <c r="IF387" s="7"/>
      <c r="IG387" s="7"/>
      <c r="IH387" s="7"/>
      <c r="II387" s="7"/>
      <c r="IJ387" s="7"/>
      <c r="IK387" s="7"/>
      <c r="IL387" s="7"/>
      <c r="IM387" s="7"/>
      <c r="IN387" s="7"/>
      <c r="IO387" s="7"/>
      <c r="IP387" s="7"/>
      <c r="IQ387" s="7"/>
      <c r="IR387" s="7"/>
      <c r="IS387" s="7"/>
      <c r="IT387" s="7"/>
      <c r="IU387" s="7"/>
      <c r="IV387" s="7"/>
      <c r="IW387" s="7"/>
      <c r="IX387" s="7"/>
      <c r="IY387" s="7"/>
      <c r="IZ387" s="7"/>
      <c r="JA387" s="7"/>
    </row>
    <row r="388" spans="1:261" s="8" customFormat="1" ht="41.25" customHeight="1" outlineLevel="1" x14ac:dyDescent="0.4">
      <c r="A388" s="186"/>
      <c r="B388" s="205"/>
      <c r="C388" s="249"/>
      <c r="D388" s="112"/>
      <c r="E388" s="112"/>
      <c r="F388" s="112"/>
      <c r="G388" s="112"/>
      <c r="H388" s="9" t="s">
        <v>9</v>
      </c>
      <c r="I388" s="103">
        <f>SUM(J388:M388)</f>
        <v>49.5</v>
      </c>
      <c r="J388" s="103"/>
      <c r="K388" s="103">
        <v>0</v>
      </c>
      <c r="L388" s="103">
        <v>49.5</v>
      </c>
      <c r="M388" s="103">
        <v>0</v>
      </c>
      <c r="N388" s="106">
        <v>49.5</v>
      </c>
      <c r="O388" s="103">
        <f t="shared" si="74"/>
        <v>100</v>
      </c>
      <c r="P388" s="203"/>
      <c r="Q388" s="134"/>
      <c r="R388" s="10"/>
      <c r="S388" s="10"/>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7"/>
      <c r="FQ388" s="7"/>
      <c r="FR388" s="7"/>
      <c r="FS388" s="7"/>
      <c r="FT388" s="7"/>
      <c r="FU388" s="7"/>
      <c r="FV388" s="7"/>
      <c r="FW388" s="7"/>
      <c r="FX388" s="7"/>
      <c r="FY388" s="7"/>
      <c r="FZ388" s="7"/>
      <c r="GA388" s="7"/>
      <c r="GB388" s="7"/>
      <c r="GC388" s="7"/>
      <c r="GD388" s="7"/>
      <c r="GE388" s="7"/>
      <c r="GF388" s="7"/>
      <c r="GG388" s="7"/>
      <c r="GH388" s="7"/>
      <c r="GI388" s="7"/>
      <c r="GJ388" s="7"/>
      <c r="GK388" s="7"/>
      <c r="GL388" s="7"/>
      <c r="GM388" s="7"/>
      <c r="GN388" s="7"/>
      <c r="GO388" s="7"/>
      <c r="GP388" s="7"/>
      <c r="GQ388" s="7"/>
      <c r="GR388" s="7"/>
      <c r="GS388" s="7"/>
      <c r="GT388" s="7"/>
      <c r="GU388" s="7"/>
      <c r="GV388" s="7"/>
      <c r="GW388" s="7"/>
      <c r="GX388" s="7"/>
      <c r="GY388" s="7"/>
      <c r="GZ388" s="7"/>
      <c r="HA388" s="7"/>
      <c r="HB388" s="7"/>
      <c r="HC388" s="7"/>
      <c r="HD388" s="7"/>
      <c r="HE388" s="7"/>
      <c r="HF388" s="7"/>
      <c r="HG388" s="7"/>
      <c r="HH388" s="7"/>
      <c r="HI388" s="7"/>
      <c r="HJ388" s="7"/>
      <c r="HK388" s="7"/>
      <c r="HL388" s="7"/>
      <c r="HM388" s="7"/>
      <c r="HN388" s="7"/>
      <c r="HO388" s="7"/>
      <c r="HP388" s="7"/>
      <c r="HQ388" s="7"/>
      <c r="HR388" s="7"/>
      <c r="HS388" s="7"/>
      <c r="HT388" s="7"/>
      <c r="HU388" s="7"/>
      <c r="HV388" s="7"/>
      <c r="HW388" s="7"/>
      <c r="HX388" s="7"/>
      <c r="HY388" s="7"/>
      <c r="HZ388" s="7"/>
      <c r="IA388" s="7"/>
      <c r="IB388" s="7"/>
      <c r="IC388" s="7"/>
      <c r="ID388" s="7"/>
      <c r="IE388" s="7"/>
      <c r="IF388" s="7"/>
      <c r="IG388" s="7"/>
      <c r="IH388" s="7"/>
      <c r="II388" s="7"/>
      <c r="IJ388" s="7"/>
      <c r="IK388" s="7"/>
      <c r="IL388" s="7"/>
      <c r="IM388" s="7"/>
      <c r="IN388" s="7"/>
      <c r="IO388" s="7"/>
      <c r="IP388" s="7"/>
      <c r="IQ388" s="7"/>
      <c r="IR388" s="7"/>
      <c r="IS388" s="7"/>
      <c r="IT388" s="7"/>
      <c r="IU388" s="7"/>
      <c r="IV388" s="7"/>
      <c r="IW388" s="7"/>
      <c r="IX388" s="7"/>
      <c r="IY388" s="7"/>
      <c r="IZ388" s="7"/>
      <c r="JA388" s="7"/>
    </row>
    <row r="389" spans="1:261" s="8" customFormat="1" ht="41.25" customHeight="1" outlineLevel="1" x14ac:dyDescent="0.4">
      <c r="A389" s="149"/>
      <c r="B389" s="206"/>
      <c r="C389" s="250"/>
      <c r="D389" s="128"/>
      <c r="E389" s="128"/>
      <c r="F389" s="128"/>
      <c r="G389" s="128"/>
      <c r="H389" s="9" t="s">
        <v>107</v>
      </c>
      <c r="I389" s="103">
        <f>SUM(J389:M389)</f>
        <v>0</v>
      </c>
      <c r="J389" s="103"/>
      <c r="K389" s="103">
        <v>0</v>
      </c>
      <c r="L389" s="103">
        <v>0</v>
      </c>
      <c r="M389" s="103">
        <v>0</v>
      </c>
      <c r="N389" s="103">
        <v>0</v>
      </c>
      <c r="O389" s="103">
        <v>0</v>
      </c>
      <c r="P389" s="127"/>
      <c r="Q389" s="134"/>
      <c r="R389" s="10"/>
      <c r="S389" s="10"/>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7"/>
      <c r="FS389" s="7"/>
      <c r="FT389" s="7"/>
      <c r="FU389" s="7"/>
      <c r="FV389" s="7"/>
      <c r="FW389" s="7"/>
      <c r="FX389" s="7"/>
      <c r="FY389" s="7"/>
      <c r="FZ389" s="7"/>
      <c r="GA389" s="7"/>
      <c r="GB389" s="7"/>
      <c r="GC389" s="7"/>
      <c r="GD389" s="7"/>
      <c r="GE389" s="7"/>
      <c r="GF389" s="7"/>
      <c r="GG389" s="7"/>
      <c r="GH389" s="7"/>
      <c r="GI389" s="7"/>
      <c r="GJ389" s="7"/>
      <c r="GK389" s="7"/>
      <c r="GL389" s="7"/>
      <c r="GM389" s="7"/>
      <c r="GN389" s="7"/>
      <c r="GO389" s="7"/>
      <c r="GP389" s="7"/>
      <c r="GQ389" s="7"/>
      <c r="GR389" s="7"/>
      <c r="GS389" s="7"/>
      <c r="GT389" s="7"/>
      <c r="GU389" s="7"/>
      <c r="GV389" s="7"/>
      <c r="GW389" s="7"/>
      <c r="GX389" s="7"/>
      <c r="GY389" s="7"/>
      <c r="GZ389" s="7"/>
      <c r="HA389" s="7"/>
      <c r="HB389" s="7"/>
      <c r="HC389" s="7"/>
      <c r="HD389" s="7"/>
      <c r="HE389" s="7"/>
      <c r="HF389" s="7"/>
      <c r="HG389" s="7"/>
      <c r="HH389" s="7"/>
      <c r="HI389" s="7"/>
      <c r="HJ389" s="7"/>
      <c r="HK389" s="7"/>
      <c r="HL389" s="7"/>
      <c r="HM389" s="7"/>
      <c r="HN389" s="7"/>
      <c r="HO389" s="7"/>
      <c r="HP389" s="7"/>
      <c r="HQ389" s="7"/>
      <c r="HR389" s="7"/>
      <c r="HS389" s="7"/>
      <c r="HT389" s="7"/>
      <c r="HU389" s="7"/>
      <c r="HV389" s="7"/>
      <c r="HW389" s="7"/>
      <c r="HX389" s="7"/>
      <c r="HY389" s="7"/>
      <c r="HZ389" s="7"/>
      <c r="IA389" s="7"/>
      <c r="IB389" s="7"/>
      <c r="IC389" s="7"/>
      <c r="ID389" s="7"/>
      <c r="IE389" s="7"/>
      <c r="IF389" s="7"/>
      <c r="IG389" s="7"/>
      <c r="IH389" s="7"/>
      <c r="II389" s="7"/>
      <c r="IJ389" s="7"/>
      <c r="IK389" s="7"/>
      <c r="IL389" s="7"/>
      <c r="IM389" s="7"/>
      <c r="IN389" s="7"/>
      <c r="IO389" s="7"/>
      <c r="IP389" s="7"/>
      <c r="IQ389" s="7"/>
      <c r="IR389" s="7"/>
      <c r="IS389" s="7"/>
      <c r="IT389" s="7"/>
      <c r="IU389" s="7"/>
      <c r="IV389" s="7"/>
      <c r="IW389" s="7"/>
      <c r="IX389" s="7"/>
      <c r="IY389" s="7"/>
      <c r="IZ389" s="7"/>
      <c r="JA389" s="7"/>
    </row>
    <row r="390" spans="1:261" s="8" customFormat="1" ht="41.25" customHeight="1" outlineLevel="1" x14ac:dyDescent="0.4">
      <c r="A390" s="113" t="s">
        <v>484</v>
      </c>
      <c r="B390" s="126" t="s">
        <v>200</v>
      </c>
      <c r="C390" s="119" t="s">
        <v>382</v>
      </c>
      <c r="D390" s="112">
        <v>43831</v>
      </c>
      <c r="E390" s="112">
        <v>44926</v>
      </c>
      <c r="F390" s="112">
        <v>43831</v>
      </c>
      <c r="G390" s="112"/>
      <c r="H390" s="9" t="s">
        <v>6</v>
      </c>
      <c r="I390" s="103">
        <f>SUM(I391:I394)</f>
        <v>2000</v>
      </c>
      <c r="J390" s="103">
        <f t="shared" ref="J390:M390" si="76">SUM(J391:J394)</f>
        <v>0</v>
      </c>
      <c r="K390" s="103">
        <f t="shared" si="76"/>
        <v>0</v>
      </c>
      <c r="L390" s="103">
        <f t="shared" si="76"/>
        <v>2000</v>
      </c>
      <c r="M390" s="103">
        <f t="shared" si="76"/>
        <v>0</v>
      </c>
      <c r="N390" s="103">
        <f>SUM(N391:N394)</f>
        <v>0</v>
      </c>
      <c r="O390" s="103">
        <f t="shared" si="74"/>
        <v>0</v>
      </c>
      <c r="P390" s="207"/>
      <c r="Q390" s="138"/>
      <c r="R390" s="10"/>
      <c r="S390" s="10"/>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c r="FV390" s="7"/>
      <c r="FW390" s="7"/>
      <c r="FX390" s="7"/>
      <c r="FY390" s="7"/>
      <c r="FZ390" s="7"/>
      <c r="GA390" s="7"/>
      <c r="GB390" s="7"/>
      <c r="GC390" s="7"/>
      <c r="GD390" s="7"/>
      <c r="GE390" s="7"/>
      <c r="GF390" s="7"/>
      <c r="GG390" s="7"/>
      <c r="GH390" s="7"/>
      <c r="GI390" s="7"/>
      <c r="GJ390" s="7"/>
      <c r="GK390" s="7"/>
      <c r="GL390" s="7"/>
      <c r="GM390" s="7"/>
      <c r="GN390" s="7"/>
      <c r="GO390" s="7"/>
      <c r="GP390" s="7"/>
      <c r="GQ390" s="7"/>
      <c r="GR390" s="7"/>
      <c r="GS390" s="7"/>
      <c r="GT390" s="7"/>
      <c r="GU390" s="7"/>
      <c r="GV390" s="7"/>
      <c r="GW390" s="7"/>
      <c r="GX390" s="7"/>
      <c r="GY390" s="7"/>
      <c r="GZ390" s="7"/>
      <c r="HA390" s="7"/>
      <c r="HB390" s="7"/>
      <c r="HC390" s="7"/>
      <c r="HD390" s="7"/>
      <c r="HE390" s="7"/>
      <c r="HF390" s="7"/>
      <c r="HG390" s="7"/>
      <c r="HH390" s="7"/>
      <c r="HI390" s="7"/>
      <c r="HJ390" s="7"/>
      <c r="HK390" s="7"/>
      <c r="HL390" s="7"/>
      <c r="HM390" s="7"/>
      <c r="HN390" s="7"/>
      <c r="HO390" s="7"/>
      <c r="HP390" s="7"/>
      <c r="HQ390" s="7"/>
      <c r="HR390" s="7"/>
      <c r="HS390" s="7"/>
      <c r="HT390" s="7"/>
      <c r="HU390" s="7"/>
      <c r="HV390" s="7"/>
      <c r="HW390" s="7"/>
      <c r="HX390" s="7"/>
      <c r="HY390" s="7"/>
      <c r="HZ390" s="7"/>
      <c r="IA390" s="7"/>
      <c r="IB390" s="7"/>
      <c r="IC390" s="7"/>
      <c r="ID390" s="7"/>
      <c r="IE390" s="7"/>
      <c r="IF390" s="7"/>
      <c r="IG390" s="7"/>
      <c r="IH390" s="7"/>
      <c r="II390" s="7"/>
      <c r="IJ390" s="7"/>
      <c r="IK390" s="7"/>
      <c r="IL390" s="7"/>
      <c r="IM390" s="7"/>
      <c r="IN390" s="7"/>
      <c r="IO390" s="7"/>
      <c r="IP390" s="7"/>
      <c r="IQ390" s="7"/>
      <c r="IR390" s="7"/>
      <c r="IS390" s="7"/>
      <c r="IT390" s="7"/>
      <c r="IU390" s="7"/>
      <c r="IV390" s="7"/>
      <c r="IW390" s="7"/>
      <c r="IX390" s="7"/>
      <c r="IY390" s="7"/>
      <c r="IZ390" s="7"/>
      <c r="JA390" s="7"/>
    </row>
    <row r="391" spans="1:261" s="8" customFormat="1" ht="41.25" customHeight="1" outlineLevel="1" x14ac:dyDescent="0.4">
      <c r="A391" s="114"/>
      <c r="B391" s="126"/>
      <c r="C391" s="184"/>
      <c r="D391" s="112"/>
      <c r="E391" s="112"/>
      <c r="F391" s="112"/>
      <c r="G391" s="112"/>
      <c r="H391" s="9" t="s">
        <v>7</v>
      </c>
      <c r="I391" s="103">
        <f>SUM(J391:M391)</f>
        <v>0</v>
      </c>
      <c r="J391" s="103"/>
      <c r="K391" s="103">
        <f>K396</f>
        <v>0</v>
      </c>
      <c r="L391" s="103">
        <f t="shared" ref="L391:M394" si="77">L396</f>
        <v>0</v>
      </c>
      <c r="M391" s="103">
        <f t="shared" si="77"/>
        <v>0</v>
      </c>
      <c r="N391" s="103">
        <v>0</v>
      </c>
      <c r="O391" s="103">
        <v>0</v>
      </c>
      <c r="P391" s="186"/>
      <c r="Q391" s="138"/>
      <c r="R391" s="10"/>
      <c r="S391" s="10"/>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c r="FV391" s="7"/>
      <c r="FW391" s="7"/>
      <c r="FX391" s="7"/>
      <c r="FY391" s="7"/>
      <c r="FZ391" s="7"/>
      <c r="GA391" s="7"/>
      <c r="GB391" s="7"/>
      <c r="GC391" s="7"/>
      <c r="GD391" s="7"/>
      <c r="GE391" s="7"/>
      <c r="GF391" s="7"/>
      <c r="GG391" s="7"/>
      <c r="GH391" s="7"/>
      <c r="GI391" s="7"/>
      <c r="GJ391" s="7"/>
      <c r="GK391" s="7"/>
      <c r="GL391" s="7"/>
      <c r="GM391" s="7"/>
      <c r="GN391" s="7"/>
      <c r="GO391" s="7"/>
      <c r="GP391" s="7"/>
      <c r="GQ391" s="7"/>
      <c r="GR391" s="7"/>
      <c r="GS391" s="7"/>
      <c r="GT391" s="7"/>
      <c r="GU391" s="7"/>
      <c r="GV391" s="7"/>
      <c r="GW391" s="7"/>
      <c r="GX391" s="7"/>
      <c r="GY391" s="7"/>
      <c r="GZ391" s="7"/>
      <c r="HA391" s="7"/>
      <c r="HB391" s="7"/>
      <c r="HC391" s="7"/>
      <c r="HD391" s="7"/>
      <c r="HE391" s="7"/>
      <c r="HF391" s="7"/>
      <c r="HG391" s="7"/>
      <c r="HH391" s="7"/>
      <c r="HI391" s="7"/>
      <c r="HJ391" s="7"/>
      <c r="HK391" s="7"/>
      <c r="HL391" s="7"/>
      <c r="HM391" s="7"/>
      <c r="HN391" s="7"/>
      <c r="HO391" s="7"/>
      <c r="HP391" s="7"/>
      <c r="HQ391" s="7"/>
      <c r="HR391" s="7"/>
      <c r="HS391" s="7"/>
      <c r="HT391" s="7"/>
      <c r="HU391" s="7"/>
      <c r="HV391" s="7"/>
      <c r="HW391" s="7"/>
      <c r="HX391" s="7"/>
      <c r="HY391" s="7"/>
      <c r="HZ391" s="7"/>
      <c r="IA391" s="7"/>
      <c r="IB391" s="7"/>
      <c r="IC391" s="7"/>
      <c r="ID391" s="7"/>
      <c r="IE391" s="7"/>
      <c r="IF391" s="7"/>
      <c r="IG391" s="7"/>
      <c r="IH391" s="7"/>
      <c r="II391" s="7"/>
      <c r="IJ391" s="7"/>
      <c r="IK391" s="7"/>
      <c r="IL391" s="7"/>
      <c r="IM391" s="7"/>
      <c r="IN391" s="7"/>
      <c r="IO391" s="7"/>
      <c r="IP391" s="7"/>
      <c r="IQ391" s="7"/>
      <c r="IR391" s="7"/>
      <c r="IS391" s="7"/>
      <c r="IT391" s="7"/>
      <c r="IU391" s="7"/>
      <c r="IV391" s="7"/>
      <c r="IW391" s="7"/>
      <c r="IX391" s="7"/>
      <c r="IY391" s="7"/>
      <c r="IZ391" s="7"/>
      <c r="JA391" s="7"/>
    </row>
    <row r="392" spans="1:261" s="8" customFormat="1" ht="41.25" customHeight="1" outlineLevel="1" x14ac:dyDescent="0.4">
      <c r="A392" s="114"/>
      <c r="B392" s="126"/>
      <c r="C392" s="184"/>
      <c r="D392" s="112"/>
      <c r="E392" s="112"/>
      <c r="F392" s="112"/>
      <c r="G392" s="112"/>
      <c r="H392" s="9" t="s">
        <v>8</v>
      </c>
      <c r="I392" s="103">
        <f>SUM(J392:M392)</f>
        <v>1980</v>
      </c>
      <c r="J392" s="103"/>
      <c r="K392" s="103">
        <f>K397</f>
        <v>0</v>
      </c>
      <c r="L392" s="103">
        <f t="shared" si="77"/>
        <v>1980</v>
      </c>
      <c r="M392" s="103">
        <f t="shared" si="77"/>
        <v>0</v>
      </c>
      <c r="N392" s="103">
        <v>0</v>
      </c>
      <c r="O392" s="103">
        <f t="shared" si="74"/>
        <v>0</v>
      </c>
      <c r="P392" s="186"/>
      <c r="Q392" s="138"/>
      <c r="R392" s="10"/>
      <c r="S392" s="10"/>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c r="FV392" s="7"/>
      <c r="FW392" s="7"/>
      <c r="FX392" s="7"/>
      <c r="FY392" s="7"/>
      <c r="FZ392" s="7"/>
      <c r="GA392" s="7"/>
      <c r="GB392" s="7"/>
      <c r="GC392" s="7"/>
      <c r="GD392" s="7"/>
      <c r="GE392" s="7"/>
      <c r="GF392" s="7"/>
      <c r="GG392" s="7"/>
      <c r="GH392" s="7"/>
      <c r="GI392" s="7"/>
      <c r="GJ392" s="7"/>
      <c r="GK392" s="7"/>
      <c r="GL392" s="7"/>
      <c r="GM392" s="7"/>
      <c r="GN392" s="7"/>
      <c r="GO392" s="7"/>
      <c r="GP392" s="7"/>
      <c r="GQ392" s="7"/>
      <c r="GR392" s="7"/>
      <c r="GS392" s="7"/>
      <c r="GT392" s="7"/>
      <c r="GU392" s="7"/>
      <c r="GV392" s="7"/>
      <c r="GW392" s="7"/>
      <c r="GX392" s="7"/>
      <c r="GY392" s="7"/>
      <c r="GZ392" s="7"/>
      <c r="HA392" s="7"/>
      <c r="HB392" s="7"/>
      <c r="HC392" s="7"/>
      <c r="HD392" s="7"/>
      <c r="HE392" s="7"/>
      <c r="HF392" s="7"/>
      <c r="HG392" s="7"/>
      <c r="HH392" s="7"/>
      <c r="HI392" s="7"/>
      <c r="HJ392" s="7"/>
      <c r="HK392" s="7"/>
      <c r="HL392" s="7"/>
      <c r="HM392" s="7"/>
      <c r="HN392" s="7"/>
      <c r="HO392" s="7"/>
      <c r="HP392" s="7"/>
      <c r="HQ392" s="7"/>
      <c r="HR392" s="7"/>
      <c r="HS392" s="7"/>
      <c r="HT392" s="7"/>
      <c r="HU392" s="7"/>
      <c r="HV392" s="7"/>
      <c r="HW392" s="7"/>
      <c r="HX392" s="7"/>
      <c r="HY392" s="7"/>
      <c r="HZ392" s="7"/>
      <c r="IA392" s="7"/>
      <c r="IB392" s="7"/>
      <c r="IC392" s="7"/>
      <c r="ID392" s="7"/>
      <c r="IE392" s="7"/>
      <c r="IF392" s="7"/>
      <c r="IG392" s="7"/>
      <c r="IH392" s="7"/>
      <c r="II392" s="7"/>
      <c r="IJ392" s="7"/>
      <c r="IK392" s="7"/>
      <c r="IL392" s="7"/>
      <c r="IM392" s="7"/>
      <c r="IN392" s="7"/>
      <c r="IO392" s="7"/>
      <c r="IP392" s="7"/>
      <c r="IQ392" s="7"/>
      <c r="IR392" s="7"/>
      <c r="IS392" s="7"/>
      <c r="IT392" s="7"/>
      <c r="IU392" s="7"/>
      <c r="IV392" s="7"/>
      <c r="IW392" s="7"/>
      <c r="IX392" s="7"/>
      <c r="IY392" s="7"/>
      <c r="IZ392" s="7"/>
      <c r="JA392" s="7"/>
    </row>
    <row r="393" spans="1:261" s="8" customFormat="1" ht="41.25" customHeight="1" outlineLevel="1" x14ac:dyDescent="0.4">
      <c r="A393" s="114"/>
      <c r="B393" s="126"/>
      <c r="C393" s="184"/>
      <c r="D393" s="112"/>
      <c r="E393" s="112"/>
      <c r="F393" s="112"/>
      <c r="G393" s="112"/>
      <c r="H393" s="9" t="s">
        <v>9</v>
      </c>
      <c r="I393" s="103">
        <f>SUM(J393:M393)</f>
        <v>20</v>
      </c>
      <c r="J393" s="103"/>
      <c r="K393" s="103">
        <f>K398</f>
        <v>0</v>
      </c>
      <c r="L393" s="103">
        <f t="shared" si="77"/>
        <v>20</v>
      </c>
      <c r="M393" s="103">
        <f t="shared" si="77"/>
        <v>0</v>
      </c>
      <c r="N393" s="103">
        <v>0</v>
      </c>
      <c r="O393" s="103">
        <f t="shared" si="74"/>
        <v>0</v>
      </c>
      <c r="P393" s="186"/>
      <c r="Q393" s="138"/>
      <c r="R393" s="10"/>
      <c r="S393" s="10"/>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c r="FV393" s="7"/>
      <c r="FW393" s="7"/>
      <c r="FX393" s="7"/>
      <c r="FY393" s="7"/>
      <c r="FZ393" s="7"/>
      <c r="GA393" s="7"/>
      <c r="GB393" s="7"/>
      <c r="GC393" s="7"/>
      <c r="GD393" s="7"/>
      <c r="GE393" s="7"/>
      <c r="GF393" s="7"/>
      <c r="GG393" s="7"/>
      <c r="GH393" s="7"/>
      <c r="GI393" s="7"/>
      <c r="GJ393" s="7"/>
      <c r="GK393" s="7"/>
      <c r="GL393" s="7"/>
      <c r="GM393" s="7"/>
      <c r="GN393" s="7"/>
      <c r="GO393" s="7"/>
      <c r="GP393" s="7"/>
      <c r="GQ393" s="7"/>
      <c r="GR393" s="7"/>
      <c r="GS393" s="7"/>
      <c r="GT393" s="7"/>
      <c r="GU393" s="7"/>
      <c r="GV393" s="7"/>
      <c r="GW393" s="7"/>
      <c r="GX393" s="7"/>
      <c r="GY393" s="7"/>
      <c r="GZ393" s="7"/>
      <c r="HA393" s="7"/>
      <c r="HB393" s="7"/>
      <c r="HC393" s="7"/>
      <c r="HD393" s="7"/>
      <c r="HE393" s="7"/>
      <c r="HF393" s="7"/>
      <c r="HG393" s="7"/>
      <c r="HH393" s="7"/>
      <c r="HI393" s="7"/>
      <c r="HJ393" s="7"/>
      <c r="HK393" s="7"/>
      <c r="HL393" s="7"/>
      <c r="HM393" s="7"/>
      <c r="HN393" s="7"/>
      <c r="HO393" s="7"/>
      <c r="HP393" s="7"/>
      <c r="HQ393" s="7"/>
      <c r="HR393" s="7"/>
      <c r="HS393" s="7"/>
      <c r="HT393" s="7"/>
      <c r="HU393" s="7"/>
      <c r="HV393" s="7"/>
      <c r="HW393" s="7"/>
      <c r="HX393" s="7"/>
      <c r="HY393" s="7"/>
      <c r="HZ393" s="7"/>
      <c r="IA393" s="7"/>
      <c r="IB393" s="7"/>
      <c r="IC393" s="7"/>
      <c r="ID393" s="7"/>
      <c r="IE393" s="7"/>
      <c r="IF393" s="7"/>
      <c r="IG393" s="7"/>
      <c r="IH393" s="7"/>
      <c r="II393" s="7"/>
      <c r="IJ393" s="7"/>
      <c r="IK393" s="7"/>
      <c r="IL393" s="7"/>
      <c r="IM393" s="7"/>
      <c r="IN393" s="7"/>
      <c r="IO393" s="7"/>
      <c r="IP393" s="7"/>
      <c r="IQ393" s="7"/>
      <c r="IR393" s="7"/>
      <c r="IS393" s="7"/>
      <c r="IT393" s="7"/>
      <c r="IU393" s="7"/>
      <c r="IV393" s="7"/>
      <c r="IW393" s="7"/>
      <c r="IX393" s="7"/>
      <c r="IY393" s="7"/>
      <c r="IZ393" s="7"/>
      <c r="JA393" s="7"/>
    </row>
    <row r="394" spans="1:261" s="8" customFormat="1" ht="41.25" customHeight="1" outlineLevel="1" x14ac:dyDescent="0.4">
      <c r="A394" s="114"/>
      <c r="B394" s="126"/>
      <c r="C394" s="184"/>
      <c r="D394" s="128"/>
      <c r="E394" s="128"/>
      <c r="F394" s="128"/>
      <c r="G394" s="128"/>
      <c r="H394" s="9" t="s">
        <v>107</v>
      </c>
      <c r="I394" s="103">
        <f>SUM(J394:M394)</f>
        <v>0</v>
      </c>
      <c r="J394" s="103"/>
      <c r="K394" s="103">
        <f>K399</f>
        <v>0</v>
      </c>
      <c r="L394" s="103">
        <f t="shared" si="77"/>
        <v>0</v>
      </c>
      <c r="M394" s="103">
        <f t="shared" si="77"/>
        <v>0</v>
      </c>
      <c r="N394" s="103">
        <v>0</v>
      </c>
      <c r="O394" s="103">
        <v>0</v>
      </c>
      <c r="P394" s="149"/>
      <c r="Q394" s="138"/>
      <c r="R394" s="10"/>
      <c r="S394" s="10"/>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c r="FV394" s="7"/>
      <c r="FW394" s="7"/>
      <c r="FX394" s="7"/>
      <c r="FY394" s="7"/>
      <c r="FZ394" s="7"/>
      <c r="GA394" s="7"/>
      <c r="GB394" s="7"/>
      <c r="GC394" s="7"/>
      <c r="GD394" s="7"/>
      <c r="GE394" s="7"/>
      <c r="GF394" s="7"/>
      <c r="GG394" s="7"/>
      <c r="GH394" s="7"/>
      <c r="GI394" s="7"/>
      <c r="GJ394" s="7"/>
      <c r="GK394" s="7"/>
      <c r="GL394" s="7"/>
      <c r="GM394" s="7"/>
      <c r="GN394" s="7"/>
      <c r="GO394" s="7"/>
      <c r="GP394" s="7"/>
      <c r="GQ394" s="7"/>
      <c r="GR394" s="7"/>
      <c r="GS394" s="7"/>
      <c r="GT394" s="7"/>
      <c r="GU394" s="7"/>
      <c r="GV394" s="7"/>
      <c r="GW394" s="7"/>
      <c r="GX394" s="7"/>
      <c r="GY394" s="7"/>
      <c r="GZ394" s="7"/>
      <c r="HA394" s="7"/>
      <c r="HB394" s="7"/>
      <c r="HC394" s="7"/>
      <c r="HD394" s="7"/>
      <c r="HE394" s="7"/>
      <c r="HF394" s="7"/>
      <c r="HG394" s="7"/>
      <c r="HH394" s="7"/>
      <c r="HI394" s="7"/>
      <c r="HJ394" s="7"/>
      <c r="HK394" s="7"/>
      <c r="HL394" s="7"/>
      <c r="HM394" s="7"/>
      <c r="HN394" s="7"/>
      <c r="HO394" s="7"/>
      <c r="HP394" s="7"/>
      <c r="HQ394" s="7"/>
      <c r="HR394" s="7"/>
      <c r="HS394" s="7"/>
      <c r="HT394" s="7"/>
      <c r="HU394" s="7"/>
      <c r="HV394" s="7"/>
      <c r="HW394" s="7"/>
      <c r="HX394" s="7"/>
      <c r="HY394" s="7"/>
      <c r="HZ394" s="7"/>
      <c r="IA394" s="7"/>
      <c r="IB394" s="7"/>
      <c r="IC394" s="7"/>
      <c r="ID394" s="7"/>
      <c r="IE394" s="7"/>
      <c r="IF394" s="7"/>
      <c r="IG394" s="7"/>
      <c r="IH394" s="7"/>
      <c r="II394" s="7"/>
      <c r="IJ394" s="7"/>
      <c r="IK394" s="7"/>
      <c r="IL394" s="7"/>
      <c r="IM394" s="7"/>
      <c r="IN394" s="7"/>
      <c r="IO394" s="7"/>
      <c r="IP394" s="7"/>
      <c r="IQ394" s="7"/>
      <c r="IR394" s="7"/>
      <c r="IS394" s="7"/>
      <c r="IT394" s="7"/>
      <c r="IU394" s="7"/>
      <c r="IV394" s="7"/>
      <c r="IW394" s="7"/>
      <c r="IX394" s="7"/>
      <c r="IY394" s="7"/>
      <c r="IZ394" s="7"/>
      <c r="JA394" s="7"/>
    </row>
    <row r="395" spans="1:261" s="8" customFormat="1" ht="41.25" customHeight="1" outlineLevel="1" x14ac:dyDescent="0.4">
      <c r="A395" s="186"/>
      <c r="B395" s="116" t="s">
        <v>68</v>
      </c>
      <c r="C395" s="184"/>
      <c r="D395" s="112">
        <v>43831</v>
      </c>
      <c r="E395" s="112">
        <v>44561</v>
      </c>
      <c r="F395" s="112">
        <v>43831</v>
      </c>
      <c r="G395" s="112"/>
      <c r="H395" s="9" t="s">
        <v>6</v>
      </c>
      <c r="I395" s="103">
        <f>SUM(I396:I399)</f>
        <v>2000</v>
      </c>
      <c r="J395" s="103">
        <f t="shared" ref="J395:N395" si="78">SUM(J396:J399)</f>
        <v>0</v>
      </c>
      <c r="K395" s="103">
        <f t="shared" si="78"/>
        <v>0</v>
      </c>
      <c r="L395" s="103">
        <f t="shared" si="78"/>
        <v>2000</v>
      </c>
      <c r="M395" s="103">
        <f t="shared" si="78"/>
        <v>0</v>
      </c>
      <c r="N395" s="103">
        <f t="shared" si="78"/>
        <v>0</v>
      </c>
      <c r="O395" s="103">
        <f t="shared" si="74"/>
        <v>0</v>
      </c>
      <c r="P395" s="203" t="s">
        <v>594</v>
      </c>
      <c r="Q395" s="134"/>
      <c r="R395" s="10"/>
      <c r="S395" s="10"/>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c r="IA395" s="7"/>
      <c r="IB395" s="7"/>
      <c r="IC395" s="7"/>
      <c r="ID395" s="7"/>
      <c r="IE395" s="7"/>
      <c r="IF395" s="7"/>
      <c r="IG395" s="7"/>
      <c r="IH395" s="7"/>
      <c r="II395" s="7"/>
      <c r="IJ395" s="7"/>
      <c r="IK395" s="7"/>
      <c r="IL395" s="7"/>
      <c r="IM395" s="7"/>
      <c r="IN395" s="7"/>
      <c r="IO395" s="7"/>
      <c r="IP395" s="7"/>
      <c r="IQ395" s="7"/>
      <c r="IR395" s="7"/>
      <c r="IS395" s="7"/>
      <c r="IT395" s="7"/>
      <c r="IU395" s="7"/>
      <c r="IV395" s="7"/>
      <c r="IW395" s="7"/>
      <c r="IX395" s="7"/>
      <c r="IY395" s="7"/>
      <c r="IZ395" s="7"/>
      <c r="JA395" s="7"/>
    </row>
    <row r="396" spans="1:261" s="8" customFormat="1" ht="41.25" customHeight="1" outlineLevel="1" x14ac:dyDescent="0.4">
      <c r="A396" s="186"/>
      <c r="B396" s="204"/>
      <c r="C396" s="184"/>
      <c r="D396" s="112"/>
      <c r="E396" s="112"/>
      <c r="F396" s="112"/>
      <c r="G396" s="112"/>
      <c r="H396" s="9" t="s">
        <v>7</v>
      </c>
      <c r="I396" s="103">
        <f>SUM(J396:M396)</f>
        <v>0</v>
      </c>
      <c r="J396" s="103"/>
      <c r="K396" s="103">
        <v>0</v>
      </c>
      <c r="L396" s="103">
        <v>0</v>
      </c>
      <c r="M396" s="103">
        <v>0</v>
      </c>
      <c r="N396" s="103">
        <v>0</v>
      </c>
      <c r="O396" s="103">
        <v>0</v>
      </c>
      <c r="P396" s="203"/>
      <c r="Q396" s="134"/>
      <c r="R396" s="10"/>
      <c r="S396" s="10"/>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7"/>
      <c r="FV396" s="7"/>
      <c r="FW396" s="7"/>
      <c r="FX396" s="7"/>
      <c r="FY396" s="7"/>
      <c r="FZ396" s="7"/>
      <c r="GA396" s="7"/>
      <c r="GB396" s="7"/>
      <c r="GC396" s="7"/>
      <c r="GD396" s="7"/>
      <c r="GE396" s="7"/>
      <c r="GF396" s="7"/>
      <c r="GG396" s="7"/>
      <c r="GH396" s="7"/>
      <c r="GI396" s="7"/>
      <c r="GJ396" s="7"/>
      <c r="GK396" s="7"/>
      <c r="GL396" s="7"/>
      <c r="GM396" s="7"/>
      <c r="GN396" s="7"/>
      <c r="GO396" s="7"/>
      <c r="GP396" s="7"/>
      <c r="GQ396" s="7"/>
      <c r="GR396" s="7"/>
      <c r="GS396" s="7"/>
      <c r="GT396" s="7"/>
      <c r="GU396" s="7"/>
      <c r="GV396" s="7"/>
      <c r="GW396" s="7"/>
      <c r="GX396" s="7"/>
      <c r="GY396" s="7"/>
      <c r="GZ396" s="7"/>
      <c r="HA396" s="7"/>
      <c r="HB396" s="7"/>
      <c r="HC396" s="7"/>
      <c r="HD396" s="7"/>
      <c r="HE396" s="7"/>
      <c r="HF396" s="7"/>
      <c r="HG396" s="7"/>
      <c r="HH396" s="7"/>
      <c r="HI396" s="7"/>
      <c r="HJ396" s="7"/>
      <c r="HK396" s="7"/>
      <c r="HL396" s="7"/>
      <c r="HM396" s="7"/>
      <c r="HN396" s="7"/>
      <c r="HO396" s="7"/>
      <c r="HP396" s="7"/>
      <c r="HQ396" s="7"/>
      <c r="HR396" s="7"/>
      <c r="HS396" s="7"/>
      <c r="HT396" s="7"/>
      <c r="HU396" s="7"/>
      <c r="HV396" s="7"/>
      <c r="HW396" s="7"/>
      <c r="HX396" s="7"/>
      <c r="HY396" s="7"/>
      <c r="HZ396" s="7"/>
      <c r="IA396" s="7"/>
      <c r="IB396" s="7"/>
      <c r="IC396" s="7"/>
      <c r="ID396" s="7"/>
      <c r="IE396" s="7"/>
      <c r="IF396" s="7"/>
      <c r="IG396" s="7"/>
      <c r="IH396" s="7"/>
      <c r="II396" s="7"/>
      <c r="IJ396" s="7"/>
      <c r="IK396" s="7"/>
      <c r="IL396" s="7"/>
      <c r="IM396" s="7"/>
      <c r="IN396" s="7"/>
      <c r="IO396" s="7"/>
      <c r="IP396" s="7"/>
      <c r="IQ396" s="7"/>
      <c r="IR396" s="7"/>
      <c r="IS396" s="7"/>
      <c r="IT396" s="7"/>
      <c r="IU396" s="7"/>
      <c r="IV396" s="7"/>
      <c r="IW396" s="7"/>
      <c r="IX396" s="7"/>
      <c r="IY396" s="7"/>
      <c r="IZ396" s="7"/>
      <c r="JA396" s="7"/>
    </row>
    <row r="397" spans="1:261" s="8" customFormat="1" ht="30.6" customHeight="1" outlineLevel="1" x14ac:dyDescent="0.4">
      <c r="A397" s="186"/>
      <c r="B397" s="204"/>
      <c r="C397" s="184"/>
      <c r="D397" s="112"/>
      <c r="E397" s="112"/>
      <c r="F397" s="112"/>
      <c r="G397" s="112"/>
      <c r="H397" s="9" t="s">
        <v>8</v>
      </c>
      <c r="I397" s="103">
        <f>SUM(J397:M397)</f>
        <v>1980</v>
      </c>
      <c r="J397" s="103"/>
      <c r="K397" s="103">
        <v>0</v>
      </c>
      <c r="L397" s="103">
        <v>1980</v>
      </c>
      <c r="M397" s="103">
        <v>0</v>
      </c>
      <c r="N397" s="103">
        <v>0</v>
      </c>
      <c r="O397" s="103">
        <f t="shared" si="74"/>
        <v>0</v>
      </c>
      <c r="P397" s="203"/>
      <c r="Q397" s="134"/>
      <c r="R397" s="10"/>
      <c r="S397" s="10"/>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7"/>
      <c r="FV397" s="7"/>
      <c r="FW397" s="7"/>
      <c r="FX397" s="7"/>
      <c r="FY397" s="7"/>
      <c r="FZ397" s="7"/>
      <c r="GA397" s="7"/>
      <c r="GB397" s="7"/>
      <c r="GC397" s="7"/>
      <c r="GD397" s="7"/>
      <c r="GE397" s="7"/>
      <c r="GF397" s="7"/>
      <c r="GG397" s="7"/>
      <c r="GH397" s="7"/>
      <c r="GI397" s="7"/>
      <c r="GJ397" s="7"/>
      <c r="GK397" s="7"/>
      <c r="GL397" s="7"/>
      <c r="GM397" s="7"/>
      <c r="GN397" s="7"/>
      <c r="GO397" s="7"/>
      <c r="GP397" s="7"/>
      <c r="GQ397" s="7"/>
      <c r="GR397" s="7"/>
      <c r="GS397" s="7"/>
      <c r="GT397" s="7"/>
      <c r="GU397" s="7"/>
      <c r="GV397" s="7"/>
      <c r="GW397" s="7"/>
      <c r="GX397" s="7"/>
      <c r="GY397" s="7"/>
      <c r="GZ397" s="7"/>
      <c r="HA397" s="7"/>
      <c r="HB397" s="7"/>
      <c r="HC397" s="7"/>
      <c r="HD397" s="7"/>
      <c r="HE397" s="7"/>
      <c r="HF397" s="7"/>
      <c r="HG397" s="7"/>
      <c r="HH397" s="7"/>
      <c r="HI397" s="7"/>
      <c r="HJ397" s="7"/>
      <c r="HK397" s="7"/>
      <c r="HL397" s="7"/>
      <c r="HM397" s="7"/>
      <c r="HN397" s="7"/>
      <c r="HO397" s="7"/>
      <c r="HP397" s="7"/>
      <c r="HQ397" s="7"/>
      <c r="HR397" s="7"/>
      <c r="HS397" s="7"/>
      <c r="HT397" s="7"/>
      <c r="HU397" s="7"/>
      <c r="HV397" s="7"/>
      <c r="HW397" s="7"/>
      <c r="HX397" s="7"/>
      <c r="HY397" s="7"/>
      <c r="HZ397" s="7"/>
      <c r="IA397" s="7"/>
      <c r="IB397" s="7"/>
      <c r="IC397" s="7"/>
      <c r="ID397" s="7"/>
      <c r="IE397" s="7"/>
      <c r="IF397" s="7"/>
      <c r="IG397" s="7"/>
      <c r="IH397" s="7"/>
      <c r="II397" s="7"/>
      <c r="IJ397" s="7"/>
      <c r="IK397" s="7"/>
      <c r="IL397" s="7"/>
      <c r="IM397" s="7"/>
      <c r="IN397" s="7"/>
      <c r="IO397" s="7"/>
      <c r="IP397" s="7"/>
      <c r="IQ397" s="7"/>
      <c r="IR397" s="7"/>
      <c r="IS397" s="7"/>
      <c r="IT397" s="7"/>
      <c r="IU397" s="7"/>
      <c r="IV397" s="7"/>
      <c r="IW397" s="7"/>
      <c r="IX397" s="7"/>
      <c r="IY397" s="7"/>
      <c r="IZ397" s="7"/>
      <c r="JA397" s="7"/>
    </row>
    <row r="398" spans="1:261" s="8" customFormat="1" ht="28.2" customHeight="1" outlineLevel="1" x14ac:dyDescent="0.4">
      <c r="A398" s="186"/>
      <c r="B398" s="205"/>
      <c r="C398" s="184"/>
      <c r="D398" s="112"/>
      <c r="E398" s="112"/>
      <c r="F398" s="112"/>
      <c r="G398" s="112"/>
      <c r="H398" s="9" t="s">
        <v>9</v>
      </c>
      <c r="I398" s="103">
        <f>SUM(J398:M398)</f>
        <v>20</v>
      </c>
      <c r="J398" s="103"/>
      <c r="K398" s="103">
        <v>0</v>
      </c>
      <c r="L398" s="103">
        <v>20</v>
      </c>
      <c r="M398" s="103">
        <v>0</v>
      </c>
      <c r="N398" s="103">
        <v>0</v>
      </c>
      <c r="O398" s="103">
        <f t="shared" si="74"/>
        <v>0</v>
      </c>
      <c r="P398" s="203"/>
      <c r="Q398" s="134"/>
      <c r="R398" s="10"/>
      <c r="S398" s="10"/>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7"/>
      <c r="FV398" s="7"/>
      <c r="FW398" s="7"/>
      <c r="FX398" s="7"/>
      <c r="FY398" s="7"/>
      <c r="FZ398" s="7"/>
      <c r="GA398" s="7"/>
      <c r="GB398" s="7"/>
      <c r="GC398" s="7"/>
      <c r="GD398" s="7"/>
      <c r="GE398" s="7"/>
      <c r="GF398" s="7"/>
      <c r="GG398" s="7"/>
      <c r="GH398" s="7"/>
      <c r="GI398" s="7"/>
      <c r="GJ398" s="7"/>
      <c r="GK398" s="7"/>
      <c r="GL398" s="7"/>
      <c r="GM398" s="7"/>
      <c r="GN398" s="7"/>
      <c r="GO398" s="7"/>
      <c r="GP398" s="7"/>
      <c r="GQ398" s="7"/>
      <c r="GR398" s="7"/>
      <c r="GS398" s="7"/>
      <c r="GT398" s="7"/>
      <c r="GU398" s="7"/>
      <c r="GV398" s="7"/>
      <c r="GW398" s="7"/>
      <c r="GX398" s="7"/>
      <c r="GY398" s="7"/>
      <c r="GZ398" s="7"/>
      <c r="HA398" s="7"/>
      <c r="HB398" s="7"/>
      <c r="HC398" s="7"/>
      <c r="HD398" s="7"/>
      <c r="HE398" s="7"/>
      <c r="HF398" s="7"/>
      <c r="HG398" s="7"/>
      <c r="HH398" s="7"/>
      <c r="HI398" s="7"/>
      <c r="HJ398" s="7"/>
      <c r="HK398" s="7"/>
      <c r="HL398" s="7"/>
      <c r="HM398" s="7"/>
      <c r="HN398" s="7"/>
      <c r="HO398" s="7"/>
      <c r="HP398" s="7"/>
      <c r="HQ398" s="7"/>
      <c r="HR398" s="7"/>
      <c r="HS398" s="7"/>
      <c r="HT398" s="7"/>
      <c r="HU398" s="7"/>
      <c r="HV398" s="7"/>
      <c r="HW398" s="7"/>
      <c r="HX398" s="7"/>
      <c r="HY398" s="7"/>
      <c r="HZ398" s="7"/>
      <c r="IA398" s="7"/>
      <c r="IB398" s="7"/>
      <c r="IC398" s="7"/>
      <c r="ID398" s="7"/>
      <c r="IE398" s="7"/>
      <c r="IF398" s="7"/>
      <c r="IG398" s="7"/>
      <c r="IH398" s="7"/>
      <c r="II398" s="7"/>
      <c r="IJ398" s="7"/>
      <c r="IK398" s="7"/>
      <c r="IL398" s="7"/>
      <c r="IM398" s="7"/>
      <c r="IN398" s="7"/>
      <c r="IO398" s="7"/>
      <c r="IP398" s="7"/>
      <c r="IQ398" s="7"/>
      <c r="IR398" s="7"/>
      <c r="IS398" s="7"/>
      <c r="IT398" s="7"/>
      <c r="IU398" s="7"/>
      <c r="IV398" s="7"/>
      <c r="IW398" s="7"/>
      <c r="IX398" s="7"/>
      <c r="IY398" s="7"/>
      <c r="IZ398" s="7"/>
      <c r="JA398" s="7"/>
    </row>
    <row r="399" spans="1:261" s="8" customFormat="1" ht="60" customHeight="1" outlineLevel="1" x14ac:dyDescent="0.4">
      <c r="A399" s="149"/>
      <c r="B399" s="206"/>
      <c r="C399" s="185"/>
      <c r="D399" s="128"/>
      <c r="E399" s="128"/>
      <c r="F399" s="128"/>
      <c r="G399" s="128"/>
      <c r="H399" s="9" t="s">
        <v>107</v>
      </c>
      <c r="I399" s="103">
        <f>SUM(J399:M399)</f>
        <v>0</v>
      </c>
      <c r="J399" s="103"/>
      <c r="K399" s="103">
        <v>0</v>
      </c>
      <c r="L399" s="103">
        <v>0</v>
      </c>
      <c r="M399" s="103">
        <v>0</v>
      </c>
      <c r="N399" s="103">
        <v>0</v>
      </c>
      <c r="O399" s="103">
        <v>0</v>
      </c>
      <c r="P399" s="127"/>
      <c r="Q399" s="134"/>
      <c r="R399" s="10"/>
      <c r="S399" s="10"/>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7"/>
      <c r="FV399" s="7"/>
      <c r="FW399" s="7"/>
      <c r="FX399" s="7"/>
      <c r="FY399" s="7"/>
      <c r="FZ399" s="7"/>
      <c r="GA399" s="7"/>
      <c r="GB399" s="7"/>
      <c r="GC399" s="7"/>
      <c r="GD399" s="7"/>
      <c r="GE399" s="7"/>
      <c r="GF399" s="7"/>
      <c r="GG399" s="7"/>
      <c r="GH399" s="7"/>
      <c r="GI399" s="7"/>
      <c r="GJ399" s="7"/>
      <c r="GK399" s="7"/>
      <c r="GL399" s="7"/>
      <c r="GM399" s="7"/>
      <c r="GN399" s="7"/>
      <c r="GO399" s="7"/>
      <c r="GP399" s="7"/>
      <c r="GQ399" s="7"/>
      <c r="GR399" s="7"/>
      <c r="GS399" s="7"/>
      <c r="GT399" s="7"/>
      <c r="GU399" s="7"/>
      <c r="GV399" s="7"/>
      <c r="GW399" s="7"/>
      <c r="GX399" s="7"/>
      <c r="GY399" s="7"/>
      <c r="GZ399" s="7"/>
      <c r="HA399" s="7"/>
      <c r="HB399" s="7"/>
      <c r="HC399" s="7"/>
      <c r="HD399" s="7"/>
      <c r="HE399" s="7"/>
      <c r="HF399" s="7"/>
      <c r="HG399" s="7"/>
      <c r="HH399" s="7"/>
      <c r="HI399" s="7"/>
      <c r="HJ399" s="7"/>
      <c r="HK399" s="7"/>
      <c r="HL399" s="7"/>
      <c r="HM399" s="7"/>
      <c r="HN399" s="7"/>
      <c r="HO399" s="7"/>
      <c r="HP399" s="7"/>
      <c r="HQ399" s="7"/>
      <c r="HR399" s="7"/>
      <c r="HS399" s="7"/>
      <c r="HT399" s="7"/>
      <c r="HU399" s="7"/>
      <c r="HV399" s="7"/>
      <c r="HW399" s="7"/>
      <c r="HX399" s="7"/>
      <c r="HY399" s="7"/>
      <c r="HZ399" s="7"/>
      <c r="IA399" s="7"/>
      <c r="IB399" s="7"/>
      <c r="IC399" s="7"/>
      <c r="ID399" s="7"/>
      <c r="IE399" s="7"/>
      <c r="IF399" s="7"/>
      <c r="IG399" s="7"/>
      <c r="IH399" s="7"/>
      <c r="II399" s="7"/>
      <c r="IJ399" s="7"/>
      <c r="IK399" s="7"/>
      <c r="IL399" s="7"/>
      <c r="IM399" s="7"/>
      <c r="IN399" s="7"/>
      <c r="IO399" s="7"/>
      <c r="IP399" s="7"/>
      <c r="IQ399" s="7"/>
      <c r="IR399" s="7"/>
      <c r="IS399" s="7"/>
      <c r="IT399" s="7"/>
      <c r="IU399" s="7"/>
      <c r="IV399" s="7"/>
      <c r="IW399" s="7"/>
      <c r="IX399" s="7"/>
      <c r="IY399" s="7"/>
      <c r="IZ399" s="7"/>
      <c r="JA399" s="7"/>
    </row>
    <row r="400" spans="1:261" s="8" customFormat="1" ht="41.25" customHeight="1" outlineLevel="1" x14ac:dyDescent="0.4">
      <c r="A400" s="113" t="s">
        <v>485</v>
      </c>
      <c r="B400" s="126" t="s">
        <v>201</v>
      </c>
      <c r="C400" s="119" t="s">
        <v>383</v>
      </c>
      <c r="D400" s="112">
        <v>43831</v>
      </c>
      <c r="E400" s="112">
        <v>44926</v>
      </c>
      <c r="F400" s="112">
        <v>43831</v>
      </c>
      <c r="G400" s="112"/>
      <c r="H400" s="9" t="s">
        <v>6</v>
      </c>
      <c r="I400" s="103">
        <f>SUM(I401:I404)</f>
        <v>10339.15582</v>
      </c>
      <c r="J400" s="103">
        <f t="shared" ref="J400:N400" si="79">SUM(J401:J404)</f>
        <v>0</v>
      </c>
      <c r="K400" s="103">
        <f t="shared" si="79"/>
        <v>0</v>
      </c>
      <c r="L400" s="103">
        <f t="shared" si="79"/>
        <v>10339.15582</v>
      </c>
      <c r="M400" s="103">
        <f t="shared" si="79"/>
        <v>0</v>
      </c>
      <c r="N400" s="103">
        <f t="shared" si="79"/>
        <v>0</v>
      </c>
      <c r="O400" s="103">
        <f t="shared" si="74"/>
        <v>0</v>
      </c>
      <c r="P400" s="207"/>
      <c r="Q400" s="138"/>
      <c r="R400" s="10"/>
      <c r="S400" s="10"/>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7"/>
      <c r="FV400" s="7"/>
      <c r="FW400" s="7"/>
      <c r="FX400" s="7"/>
      <c r="FY400" s="7"/>
      <c r="FZ400" s="7"/>
      <c r="GA400" s="7"/>
      <c r="GB400" s="7"/>
      <c r="GC400" s="7"/>
      <c r="GD400" s="7"/>
      <c r="GE400" s="7"/>
      <c r="GF400" s="7"/>
      <c r="GG400" s="7"/>
      <c r="GH400" s="7"/>
      <c r="GI400" s="7"/>
      <c r="GJ400" s="7"/>
      <c r="GK400" s="7"/>
      <c r="GL400" s="7"/>
      <c r="GM400" s="7"/>
      <c r="GN400" s="7"/>
      <c r="GO400" s="7"/>
      <c r="GP400" s="7"/>
      <c r="GQ400" s="7"/>
      <c r="GR400" s="7"/>
      <c r="GS400" s="7"/>
      <c r="GT400" s="7"/>
      <c r="GU400" s="7"/>
      <c r="GV400" s="7"/>
      <c r="GW400" s="7"/>
      <c r="GX400" s="7"/>
      <c r="GY400" s="7"/>
      <c r="GZ400" s="7"/>
      <c r="HA400" s="7"/>
      <c r="HB400" s="7"/>
      <c r="HC400" s="7"/>
      <c r="HD400" s="7"/>
      <c r="HE400" s="7"/>
      <c r="HF400" s="7"/>
      <c r="HG400" s="7"/>
      <c r="HH400" s="7"/>
      <c r="HI400" s="7"/>
      <c r="HJ400" s="7"/>
      <c r="HK400" s="7"/>
      <c r="HL400" s="7"/>
      <c r="HM400" s="7"/>
      <c r="HN400" s="7"/>
      <c r="HO400" s="7"/>
      <c r="HP400" s="7"/>
      <c r="HQ400" s="7"/>
      <c r="HR400" s="7"/>
      <c r="HS400" s="7"/>
      <c r="HT400" s="7"/>
      <c r="HU400" s="7"/>
      <c r="HV400" s="7"/>
      <c r="HW400" s="7"/>
      <c r="HX400" s="7"/>
      <c r="HY400" s="7"/>
      <c r="HZ400" s="7"/>
      <c r="IA400" s="7"/>
      <c r="IB400" s="7"/>
      <c r="IC400" s="7"/>
      <c r="ID400" s="7"/>
      <c r="IE400" s="7"/>
      <c r="IF400" s="7"/>
      <c r="IG400" s="7"/>
      <c r="IH400" s="7"/>
      <c r="II400" s="7"/>
      <c r="IJ400" s="7"/>
      <c r="IK400" s="7"/>
      <c r="IL400" s="7"/>
      <c r="IM400" s="7"/>
      <c r="IN400" s="7"/>
      <c r="IO400" s="7"/>
      <c r="IP400" s="7"/>
      <c r="IQ400" s="7"/>
      <c r="IR400" s="7"/>
      <c r="IS400" s="7"/>
      <c r="IT400" s="7"/>
      <c r="IU400" s="7"/>
      <c r="IV400" s="7"/>
      <c r="IW400" s="7"/>
      <c r="IX400" s="7"/>
      <c r="IY400" s="7"/>
      <c r="IZ400" s="7"/>
      <c r="JA400" s="7"/>
    </row>
    <row r="401" spans="1:261" s="8" customFormat="1" ht="28.2" customHeight="1" outlineLevel="1" x14ac:dyDescent="0.4">
      <c r="A401" s="114"/>
      <c r="B401" s="126"/>
      <c r="C401" s="184"/>
      <c r="D401" s="112"/>
      <c r="E401" s="112"/>
      <c r="F401" s="112"/>
      <c r="G401" s="112"/>
      <c r="H401" s="9" t="s">
        <v>7</v>
      </c>
      <c r="I401" s="103">
        <f>SUM(J401:M401)</f>
        <v>0</v>
      </c>
      <c r="J401" s="103"/>
      <c r="K401" s="103">
        <f>K406</f>
        <v>0</v>
      </c>
      <c r="L401" s="103">
        <f t="shared" ref="L401:M404" si="80">L406</f>
        <v>0</v>
      </c>
      <c r="M401" s="103">
        <f t="shared" si="80"/>
        <v>0</v>
      </c>
      <c r="N401" s="103">
        <v>0</v>
      </c>
      <c r="O401" s="103">
        <v>0</v>
      </c>
      <c r="P401" s="186"/>
      <c r="Q401" s="138"/>
      <c r="R401" s="10"/>
      <c r="S401" s="10"/>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c r="FV401" s="7"/>
      <c r="FW401" s="7"/>
      <c r="FX401" s="7"/>
      <c r="FY401" s="7"/>
      <c r="FZ401" s="7"/>
      <c r="GA401" s="7"/>
      <c r="GB401" s="7"/>
      <c r="GC401" s="7"/>
      <c r="GD401" s="7"/>
      <c r="GE401" s="7"/>
      <c r="GF401" s="7"/>
      <c r="GG401" s="7"/>
      <c r="GH401" s="7"/>
      <c r="GI401" s="7"/>
      <c r="GJ401" s="7"/>
      <c r="GK401" s="7"/>
      <c r="GL401" s="7"/>
      <c r="GM401" s="7"/>
      <c r="GN401" s="7"/>
      <c r="GO401" s="7"/>
      <c r="GP401" s="7"/>
      <c r="GQ401" s="7"/>
      <c r="GR401" s="7"/>
      <c r="GS401" s="7"/>
      <c r="GT401" s="7"/>
      <c r="GU401" s="7"/>
      <c r="GV401" s="7"/>
      <c r="GW401" s="7"/>
      <c r="GX401" s="7"/>
      <c r="GY401" s="7"/>
      <c r="GZ401" s="7"/>
      <c r="HA401" s="7"/>
      <c r="HB401" s="7"/>
      <c r="HC401" s="7"/>
      <c r="HD401" s="7"/>
      <c r="HE401" s="7"/>
      <c r="HF401" s="7"/>
      <c r="HG401" s="7"/>
      <c r="HH401" s="7"/>
      <c r="HI401" s="7"/>
      <c r="HJ401" s="7"/>
      <c r="HK401" s="7"/>
      <c r="HL401" s="7"/>
      <c r="HM401" s="7"/>
      <c r="HN401" s="7"/>
      <c r="HO401" s="7"/>
      <c r="HP401" s="7"/>
      <c r="HQ401" s="7"/>
      <c r="HR401" s="7"/>
      <c r="HS401" s="7"/>
      <c r="HT401" s="7"/>
      <c r="HU401" s="7"/>
      <c r="HV401" s="7"/>
      <c r="HW401" s="7"/>
      <c r="HX401" s="7"/>
      <c r="HY401" s="7"/>
      <c r="HZ401" s="7"/>
      <c r="IA401" s="7"/>
      <c r="IB401" s="7"/>
      <c r="IC401" s="7"/>
      <c r="ID401" s="7"/>
      <c r="IE401" s="7"/>
      <c r="IF401" s="7"/>
      <c r="IG401" s="7"/>
      <c r="IH401" s="7"/>
      <c r="II401" s="7"/>
      <c r="IJ401" s="7"/>
      <c r="IK401" s="7"/>
      <c r="IL401" s="7"/>
      <c r="IM401" s="7"/>
      <c r="IN401" s="7"/>
      <c r="IO401" s="7"/>
      <c r="IP401" s="7"/>
      <c r="IQ401" s="7"/>
      <c r="IR401" s="7"/>
      <c r="IS401" s="7"/>
      <c r="IT401" s="7"/>
      <c r="IU401" s="7"/>
      <c r="IV401" s="7"/>
      <c r="IW401" s="7"/>
      <c r="IX401" s="7"/>
      <c r="IY401" s="7"/>
      <c r="IZ401" s="7"/>
      <c r="JA401" s="7"/>
    </row>
    <row r="402" spans="1:261" s="8" customFormat="1" ht="25.95" customHeight="1" outlineLevel="1" x14ac:dyDescent="0.4">
      <c r="A402" s="114"/>
      <c r="B402" s="126"/>
      <c r="C402" s="184"/>
      <c r="D402" s="112"/>
      <c r="E402" s="112"/>
      <c r="F402" s="112"/>
      <c r="G402" s="112"/>
      <c r="H402" s="9" t="s">
        <v>8</v>
      </c>
      <c r="I402" s="103">
        <f>SUM(J402:M402)</f>
        <v>0</v>
      </c>
      <c r="J402" s="103"/>
      <c r="K402" s="103">
        <f>K407</f>
        <v>0</v>
      </c>
      <c r="L402" s="103">
        <f t="shared" si="80"/>
        <v>0</v>
      </c>
      <c r="M402" s="103">
        <f t="shared" si="80"/>
        <v>0</v>
      </c>
      <c r="N402" s="103">
        <v>0</v>
      </c>
      <c r="O402" s="103">
        <v>0</v>
      </c>
      <c r="P402" s="186"/>
      <c r="Q402" s="138"/>
      <c r="R402" s="10"/>
      <c r="S402" s="10"/>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7"/>
      <c r="FS402" s="7"/>
      <c r="FT402" s="7"/>
      <c r="FU402" s="7"/>
      <c r="FV402" s="7"/>
      <c r="FW402" s="7"/>
      <c r="FX402" s="7"/>
      <c r="FY402" s="7"/>
      <c r="FZ402" s="7"/>
      <c r="GA402" s="7"/>
      <c r="GB402" s="7"/>
      <c r="GC402" s="7"/>
      <c r="GD402" s="7"/>
      <c r="GE402" s="7"/>
      <c r="GF402" s="7"/>
      <c r="GG402" s="7"/>
      <c r="GH402" s="7"/>
      <c r="GI402" s="7"/>
      <c r="GJ402" s="7"/>
      <c r="GK402" s="7"/>
      <c r="GL402" s="7"/>
      <c r="GM402" s="7"/>
      <c r="GN402" s="7"/>
      <c r="GO402" s="7"/>
      <c r="GP402" s="7"/>
      <c r="GQ402" s="7"/>
      <c r="GR402" s="7"/>
      <c r="GS402" s="7"/>
      <c r="GT402" s="7"/>
      <c r="GU402" s="7"/>
      <c r="GV402" s="7"/>
      <c r="GW402" s="7"/>
      <c r="GX402" s="7"/>
      <c r="GY402" s="7"/>
      <c r="GZ402" s="7"/>
      <c r="HA402" s="7"/>
      <c r="HB402" s="7"/>
      <c r="HC402" s="7"/>
      <c r="HD402" s="7"/>
      <c r="HE402" s="7"/>
      <c r="HF402" s="7"/>
      <c r="HG402" s="7"/>
      <c r="HH402" s="7"/>
      <c r="HI402" s="7"/>
      <c r="HJ402" s="7"/>
      <c r="HK402" s="7"/>
      <c r="HL402" s="7"/>
      <c r="HM402" s="7"/>
      <c r="HN402" s="7"/>
      <c r="HO402" s="7"/>
      <c r="HP402" s="7"/>
      <c r="HQ402" s="7"/>
      <c r="HR402" s="7"/>
      <c r="HS402" s="7"/>
      <c r="HT402" s="7"/>
      <c r="HU402" s="7"/>
      <c r="HV402" s="7"/>
      <c r="HW402" s="7"/>
      <c r="HX402" s="7"/>
      <c r="HY402" s="7"/>
      <c r="HZ402" s="7"/>
      <c r="IA402" s="7"/>
      <c r="IB402" s="7"/>
      <c r="IC402" s="7"/>
      <c r="ID402" s="7"/>
      <c r="IE402" s="7"/>
      <c r="IF402" s="7"/>
      <c r="IG402" s="7"/>
      <c r="IH402" s="7"/>
      <c r="II402" s="7"/>
      <c r="IJ402" s="7"/>
      <c r="IK402" s="7"/>
      <c r="IL402" s="7"/>
      <c r="IM402" s="7"/>
      <c r="IN402" s="7"/>
      <c r="IO402" s="7"/>
      <c r="IP402" s="7"/>
      <c r="IQ402" s="7"/>
      <c r="IR402" s="7"/>
      <c r="IS402" s="7"/>
      <c r="IT402" s="7"/>
      <c r="IU402" s="7"/>
      <c r="IV402" s="7"/>
      <c r="IW402" s="7"/>
      <c r="IX402" s="7"/>
      <c r="IY402" s="7"/>
      <c r="IZ402" s="7"/>
      <c r="JA402" s="7"/>
    </row>
    <row r="403" spans="1:261" s="8" customFormat="1" ht="27.15" customHeight="1" outlineLevel="1" x14ac:dyDescent="0.4">
      <c r="A403" s="114"/>
      <c r="B403" s="126"/>
      <c r="C403" s="184"/>
      <c r="D403" s="112"/>
      <c r="E403" s="112"/>
      <c r="F403" s="112"/>
      <c r="G403" s="112"/>
      <c r="H403" s="9" t="s">
        <v>9</v>
      </c>
      <c r="I403" s="103">
        <f>SUM(J403:M403)</f>
        <v>0</v>
      </c>
      <c r="J403" s="103"/>
      <c r="K403" s="103">
        <f>K408</f>
        <v>0</v>
      </c>
      <c r="L403" s="103">
        <f t="shared" si="80"/>
        <v>0</v>
      </c>
      <c r="M403" s="103">
        <f t="shared" si="80"/>
        <v>0</v>
      </c>
      <c r="N403" s="103">
        <v>0</v>
      </c>
      <c r="O403" s="103">
        <v>0</v>
      </c>
      <c r="P403" s="186"/>
      <c r="Q403" s="138"/>
      <c r="R403" s="10"/>
      <c r="S403" s="10"/>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c r="GS403" s="7"/>
      <c r="GT403" s="7"/>
      <c r="GU403" s="7"/>
      <c r="GV403" s="7"/>
      <c r="GW403" s="7"/>
      <c r="GX403" s="7"/>
      <c r="GY403" s="7"/>
      <c r="GZ403" s="7"/>
      <c r="HA403" s="7"/>
      <c r="HB403" s="7"/>
      <c r="HC403" s="7"/>
      <c r="HD403" s="7"/>
      <c r="HE403" s="7"/>
      <c r="HF403" s="7"/>
      <c r="HG403" s="7"/>
      <c r="HH403" s="7"/>
      <c r="HI403" s="7"/>
      <c r="HJ403" s="7"/>
      <c r="HK403" s="7"/>
      <c r="HL403" s="7"/>
      <c r="HM403" s="7"/>
      <c r="HN403" s="7"/>
      <c r="HO403" s="7"/>
      <c r="HP403" s="7"/>
      <c r="HQ403" s="7"/>
      <c r="HR403" s="7"/>
      <c r="HS403" s="7"/>
      <c r="HT403" s="7"/>
      <c r="HU403" s="7"/>
      <c r="HV403" s="7"/>
      <c r="HW403" s="7"/>
      <c r="HX403" s="7"/>
      <c r="HY403" s="7"/>
      <c r="HZ403" s="7"/>
      <c r="IA403" s="7"/>
      <c r="IB403" s="7"/>
      <c r="IC403" s="7"/>
      <c r="ID403" s="7"/>
      <c r="IE403" s="7"/>
      <c r="IF403" s="7"/>
      <c r="IG403" s="7"/>
      <c r="IH403" s="7"/>
      <c r="II403" s="7"/>
      <c r="IJ403" s="7"/>
      <c r="IK403" s="7"/>
      <c r="IL403" s="7"/>
      <c r="IM403" s="7"/>
      <c r="IN403" s="7"/>
      <c r="IO403" s="7"/>
      <c r="IP403" s="7"/>
      <c r="IQ403" s="7"/>
      <c r="IR403" s="7"/>
      <c r="IS403" s="7"/>
      <c r="IT403" s="7"/>
      <c r="IU403" s="7"/>
      <c r="IV403" s="7"/>
      <c r="IW403" s="7"/>
      <c r="IX403" s="7"/>
      <c r="IY403" s="7"/>
      <c r="IZ403" s="7"/>
      <c r="JA403" s="7"/>
    </row>
    <row r="404" spans="1:261" s="8" customFormat="1" ht="41.25" customHeight="1" outlineLevel="1" x14ac:dyDescent="0.4">
      <c r="A404" s="114"/>
      <c r="B404" s="126"/>
      <c r="C404" s="184"/>
      <c r="D404" s="128"/>
      <c r="E404" s="128"/>
      <c r="F404" s="128"/>
      <c r="G404" s="128"/>
      <c r="H404" s="9" t="s">
        <v>107</v>
      </c>
      <c r="I404" s="103">
        <f>SUM(J404:M404)</f>
        <v>10339.15582</v>
      </c>
      <c r="J404" s="103"/>
      <c r="K404" s="103">
        <f>K409</f>
        <v>0</v>
      </c>
      <c r="L404" s="103">
        <f t="shared" si="80"/>
        <v>10339.15582</v>
      </c>
      <c r="M404" s="103">
        <f t="shared" si="80"/>
        <v>0</v>
      </c>
      <c r="N404" s="103">
        <v>0</v>
      </c>
      <c r="O404" s="103">
        <f t="shared" si="74"/>
        <v>0</v>
      </c>
      <c r="P404" s="149"/>
      <c r="Q404" s="138"/>
      <c r="R404" s="10"/>
      <c r="S404" s="10"/>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7"/>
      <c r="FS404" s="7"/>
      <c r="FT404" s="7"/>
      <c r="FU404" s="7"/>
      <c r="FV404" s="7"/>
      <c r="FW404" s="7"/>
      <c r="FX404" s="7"/>
      <c r="FY404" s="7"/>
      <c r="FZ404" s="7"/>
      <c r="GA404" s="7"/>
      <c r="GB404" s="7"/>
      <c r="GC404" s="7"/>
      <c r="GD404" s="7"/>
      <c r="GE404" s="7"/>
      <c r="GF404" s="7"/>
      <c r="GG404" s="7"/>
      <c r="GH404" s="7"/>
      <c r="GI404" s="7"/>
      <c r="GJ404" s="7"/>
      <c r="GK404" s="7"/>
      <c r="GL404" s="7"/>
      <c r="GM404" s="7"/>
      <c r="GN404" s="7"/>
      <c r="GO404" s="7"/>
      <c r="GP404" s="7"/>
      <c r="GQ404" s="7"/>
      <c r="GR404" s="7"/>
      <c r="GS404" s="7"/>
      <c r="GT404" s="7"/>
      <c r="GU404" s="7"/>
      <c r="GV404" s="7"/>
      <c r="GW404" s="7"/>
      <c r="GX404" s="7"/>
      <c r="GY404" s="7"/>
      <c r="GZ404" s="7"/>
      <c r="HA404" s="7"/>
      <c r="HB404" s="7"/>
      <c r="HC404" s="7"/>
      <c r="HD404" s="7"/>
      <c r="HE404" s="7"/>
      <c r="HF404" s="7"/>
      <c r="HG404" s="7"/>
      <c r="HH404" s="7"/>
      <c r="HI404" s="7"/>
      <c r="HJ404" s="7"/>
      <c r="HK404" s="7"/>
      <c r="HL404" s="7"/>
      <c r="HM404" s="7"/>
      <c r="HN404" s="7"/>
      <c r="HO404" s="7"/>
      <c r="HP404" s="7"/>
      <c r="HQ404" s="7"/>
      <c r="HR404" s="7"/>
      <c r="HS404" s="7"/>
      <c r="HT404" s="7"/>
      <c r="HU404" s="7"/>
      <c r="HV404" s="7"/>
      <c r="HW404" s="7"/>
      <c r="HX404" s="7"/>
      <c r="HY404" s="7"/>
      <c r="HZ404" s="7"/>
      <c r="IA404" s="7"/>
      <c r="IB404" s="7"/>
      <c r="IC404" s="7"/>
      <c r="ID404" s="7"/>
      <c r="IE404" s="7"/>
      <c r="IF404" s="7"/>
      <c r="IG404" s="7"/>
      <c r="IH404" s="7"/>
      <c r="II404" s="7"/>
      <c r="IJ404" s="7"/>
      <c r="IK404" s="7"/>
      <c r="IL404" s="7"/>
      <c r="IM404" s="7"/>
      <c r="IN404" s="7"/>
      <c r="IO404" s="7"/>
      <c r="IP404" s="7"/>
      <c r="IQ404" s="7"/>
      <c r="IR404" s="7"/>
      <c r="IS404" s="7"/>
      <c r="IT404" s="7"/>
      <c r="IU404" s="7"/>
      <c r="IV404" s="7"/>
      <c r="IW404" s="7"/>
      <c r="IX404" s="7"/>
      <c r="IY404" s="7"/>
      <c r="IZ404" s="7"/>
      <c r="JA404" s="7"/>
    </row>
    <row r="405" spans="1:261" s="8" customFormat="1" ht="27.6" customHeight="1" outlineLevel="1" x14ac:dyDescent="0.4">
      <c r="A405" s="186"/>
      <c r="B405" s="116" t="s">
        <v>68</v>
      </c>
      <c r="C405" s="184"/>
      <c r="D405" s="112">
        <v>43831</v>
      </c>
      <c r="E405" s="112">
        <v>44561</v>
      </c>
      <c r="F405" s="112">
        <v>43831</v>
      </c>
      <c r="G405" s="112"/>
      <c r="H405" s="9" t="s">
        <v>6</v>
      </c>
      <c r="I405" s="103">
        <f>SUM(I406:I409)</f>
        <v>10339.15582</v>
      </c>
      <c r="J405" s="103">
        <f t="shared" ref="J405:N405" si="81">SUM(J406:J409)</f>
        <v>0</v>
      </c>
      <c r="K405" s="103">
        <f t="shared" si="81"/>
        <v>0</v>
      </c>
      <c r="L405" s="103">
        <f t="shared" si="81"/>
        <v>10339.15582</v>
      </c>
      <c r="M405" s="103">
        <f t="shared" si="81"/>
        <v>0</v>
      </c>
      <c r="N405" s="103">
        <f t="shared" si="81"/>
        <v>0</v>
      </c>
      <c r="O405" s="103">
        <f t="shared" si="74"/>
        <v>0</v>
      </c>
      <c r="P405" s="232" t="s">
        <v>544</v>
      </c>
      <c r="Q405" s="134"/>
      <c r="R405" s="10"/>
      <c r="S405" s="10"/>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c r="FV405" s="7"/>
      <c r="FW405" s="7"/>
      <c r="FX405" s="7"/>
      <c r="FY405" s="7"/>
      <c r="FZ405" s="7"/>
      <c r="GA405" s="7"/>
      <c r="GB405" s="7"/>
      <c r="GC405" s="7"/>
      <c r="GD405" s="7"/>
      <c r="GE405" s="7"/>
      <c r="GF405" s="7"/>
      <c r="GG405" s="7"/>
      <c r="GH405" s="7"/>
      <c r="GI405" s="7"/>
      <c r="GJ405" s="7"/>
      <c r="GK405" s="7"/>
      <c r="GL405" s="7"/>
      <c r="GM405" s="7"/>
      <c r="GN405" s="7"/>
      <c r="GO405" s="7"/>
      <c r="GP405" s="7"/>
      <c r="GQ405" s="7"/>
      <c r="GR405" s="7"/>
      <c r="GS405" s="7"/>
      <c r="GT405" s="7"/>
      <c r="GU405" s="7"/>
      <c r="GV405" s="7"/>
      <c r="GW405" s="7"/>
      <c r="GX405" s="7"/>
      <c r="GY405" s="7"/>
      <c r="GZ405" s="7"/>
      <c r="HA405" s="7"/>
      <c r="HB405" s="7"/>
      <c r="HC405" s="7"/>
      <c r="HD405" s="7"/>
      <c r="HE405" s="7"/>
      <c r="HF405" s="7"/>
      <c r="HG405" s="7"/>
      <c r="HH405" s="7"/>
      <c r="HI405" s="7"/>
      <c r="HJ405" s="7"/>
      <c r="HK405" s="7"/>
      <c r="HL405" s="7"/>
      <c r="HM405" s="7"/>
      <c r="HN405" s="7"/>
      <c r="HO405" s="7"/>
      <c r="HP405" s="7"/>
      <c r="HQ405" s="7"/>
      <c r="HR405" s="7"/>
      <c r="HS405" s="7"/>
      <c r="HT405" s="7"/>
      <c r="HU405" s="7"/>
      <c r="HV405" s="7"/>
      <c r="HW405" s="7"/>
      <c r="HX405" s="7"/>
      <c r="HY405" s="7"/>
      <c r="HZ405" s="7"/>
      <c r="IA405" s="7"/>
      <c r="IB405" s="7"/>
      <c r="IC405" s="7"/>
      <c r="ID405" s="7"/>
      <c r="IE405" s="7"/>
      <c r="IF405" s="7"/>
      <c r="IG405" s="7"/>
      <c r="IH405" s="7"/>
      <c r="II405" s="7"/>
      <c r="IJ405" s="7"/>
      <c r="IK405" s="7"/>
      <c r="IL405" s="7"/>
      <c r="IM405" s="7"/>
      <c r="IN405" s="7"/>
      <c r="IO405" s="7"/>
      <c r="IP405" s="7"/>
      <c r="IQ405" s="7"/>
      <c r="IR405" s="7"/>
      <c r="IS405" s="7"/>
      <c r="IT405" s="7"/>
      <c r="IU405" s="7"/>
      <c r="IV405" s="7"/>
      <c r="IW405" s="7"/>
      <c r="IX405" s="7"/>
      <c r="IY405" s="7"/>
      <c r="IZ405" s="7"/>
      <c r="JA405" s="7"/>
    </row>
    <row r="406" spans="1:261" s="8" customFormat="1" ht="31.2" customHeight="1" outlineLevel="1" x14ac:dyDescent="0.4">
      <c r="A406" s="186"/>
      <c r="B406" s="204"/>
      <c r="C406" s="184"/>
      <c r="D406" s="112"/>
      <c r="E406" s="112"/>
      <c r="F406" s="112"/>
      <c r="G406" s="112"/>
      <c r="H406" s="9" t="s">
        <v>7</v>
      </c>
      <c r="I406" s="103">
        <f>SUM(J406:M406)</f>
        <v>0</v>
      </c>
      <c r="J406" s="103"/>
      <c r="K406" s="103">
        <v>0</v>
      </c>
      <c r="L406" s="103">
        <v>0</v>
      </c>
      <c r="M406" s="103">
        <v>0</v>
      </c>
      <c r="N406" s="103">
        <v>0</v>
      </c>
      <c r="O406" s="103">
        <v>0</v>
      </c>
      <c r="P406" s="233"/>
      <c r="Q406" s="134"/>
      <c r="R406" s="10"/>
      <c r="S406" s="10"/>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7"/>
      <c r="FS406" s="7"/>
      <c r="FT406" s="7"/>
      <c r="FU406" s="7"/>
      <c r="FV406" s="7"/>
      <c r="FW406" s="7"/>
      <c r="FX406" s="7"/>
      <c r="FY406" s="7"/>
      <c r="FZ406" s="7"/>
      <c r="GA406" s="7"/>
      <c r="GB406" s="7"/>
      <c r="GC406" s="7"/>
      <c r="GD406" s="7"/>
      <c r="GE406" s="7"/>
      <c r="GF406" s="7"/>
      <c r="GG406" s="7"/>
      <c r="GH406" s="7"/>
      <c r="GI406" s="7"/>
      <c r="GJ406" s="7"/>
      <c r="GK406" s="7"/>
      <c r="GL406" s="7"/>
      <c r="GM406" s="7"/>
      <c r="GN406" s="7"/>
      <c r="GO406" s="7"/>
      <c r="GP406" s="7"/>
      <c r="GQ406" s="7"/>
      <c r="GR406" s="7"/>
      <c r="GS406" s="7"/>
      <c r="GT406" s="7"/>
      <c r="GU406" s="7"/>
      <c r="GV406" s="7"/>
      <c r="GW406" s="7"/>
      <c r="GX406" s="7"/>
      <c r="GY406" s="7"/>
      <c r="GZ406" s="7"/>
      <c r="HA406" s="7"/>
      <c r="HB406" s="7"/>
      <c r="HC406" s="7"/>
      <c r="HD406" s="7"/>
      <c r="HE406" s="7"/>
      <c r="HF406" s="7"/>
      <c r="HG406" s="7"/>
      <c r="HH406" s="7"/>
      <c r="HI406" s="7"/>
      <c r="HJ406" s="7"/>
      <c r="HK406" s="7"/>
      <c r="HL406" s="7"/>
      <c r="HM406" s="7"/>
      <c r="HN406" s="7"/>
      <c r="HO406" s="7"/>
      <c r="HP406" s="7"/>
      <c r="HQ406" s="7"/>
      <c r="HR406" s="7"/>
      <c r="HS406" s="7"/>
      <c r="HT406" s="7"/>
      <c r="HU406" s="7"/>
      <c r="HV406" s="7"/>
      <c r="HW406" s="7"/>
      <c r="HX406" s="7"/>
      <c r="HY406" s="7"/>
      <c r="HZ406" s="7"/>
      <c r="IA406" s="7"/>
      <c r="IB406" s="7"/>
      <c r="IC406" s="7"/>
      <c r="ID406" s="7"/>
      <c r="IE406" s="7"/>
      <c r="IF406" s="7"/>
      <c r="IG406" s="7"/>
      <c r="IH406" s="7"/>
      <c r="II406" s="7"/>
      <c r="IJ406" s="7"/>
      <c r="IK406" s="7"/>
      <c r="IL406" s="7"/>
      <c r="IM406" s="7"/>
      <c r="IN406" s="7"/>
      <c r="IO406" s="7"/>
      <c r="IP406" s="7"/>
      <c r="IQ406" s="7"/>
      <c r="IR406" s="7"/>
      <c r="IS406" s="7"/>
      <c r="IT406" s="7"/>
      <c r="IU406" s="7"/>
      <c r="IV406" s="7"/>
      <c r="IW406" s="7"/>
      <c r="IX406" s="7"/>
      <c r="IY406" s="7"/>
      <c r="IZ406" s="7"/>
      <c r="JA406" s="7"/>
    </row>
    <row r="407" spans="1:261" s="8" customFormat="1" ht="31.2" customHeight="1" outlineLevel="1" x14ac:dyDescent="0.4">
      <c r="A407" s="186"/>
      <c r="B407" s="204"/>
      <c r="C407" s="184"/>
      <c r="D407" s="112"/>
      <c r="E407" s="112"/>
      <c r="F407" s="112"/>
      <c r="G407" s="112"/>
      <c r="H407" s="9" t="s">
        <v>8</v>
      </c>
      <c r="I407" s="103">
        <f>SUM(J407:M407)</f>
        <v>0</v>
      </c>
      <c r="J407" s="103"/>
      <c r="K407" s="103">
        <v>0</v>
      </c>
      <c r="L407" s="103">
        <v>0</v>
      </c>
      <c r="M407" s="103">
        <v>0</v>
      </c>
      <c r="N407" s="103">
        <v>0</v>
      </c>
      <c r="O407" s="103">
        <v>0</v>
      </c>
      <c r="P407" s="233"/>
      <c r="Q407" s="134"/>
      <c r="R407" s="10"/>
      <c r="S407" s="10"/>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7"/>
      <c r="FS407" s="7"/>
      <c r="FT407" s="7"/>
      <c r="FU407" s="7"/>
      <c r="FV407" s="7"/>
      <c r="FW407" s="7"/>
      <c r="FX407" s="7"/>
      <c r="FY407" s="7"/>
      <c r="FZ407" s="7"/>
      <c r="GA407" s="7"/>
      <c r="GB407" s="7"/>
      <c r="GC407" s="7"/>
      <c r="GD407" s="7"/>
      <c r="GE407" s="7"/>
      <c r="GF407" s="7"/>
      <c r="GG407" s="7"/>
      <c r="GH407" s="7"/>
      <c r="GI407" s="7"/>
      <c r="GJ407" s="7"/>
      <c r="GK407" s="7"/>
      <c r="GL407" s="7"/>
      <c r="GM407" s="7"/>
      <c r="GN407" s="7"/>
      <c r="GO407" s="7"/>
      <c r="GP407" s="7"/>
      <c r="GQ407" s="7"/>
      <c r="GR407" s="7"/>
      <c r="GS407" s="7"/>
      <c r="GT407" s="7"/>
      <c r="GU407" s="7"/>
      <c r="GV407" s="7"/>
      <c r="GW407" s="7"/>
      <c r="GX407" s="7"/>
      <c r="GY407" s="7"/>
      <c r="GZ407" s="7"/>
      <c r="HA407" s="7"/>
      <c r="HB407" s="7"/>
      <c r="HC407" s="7"/>
      <c r="HD407" s="7"/>
      <c r="HE407" s="7"/>
      <c r="HF407" s="7"/>
      <c r="HG407" s="7"/>
      <c r="HH407" s="7"/>
      <c r="HI407" s="7"/>
      <c r="HJ407" s="7"/>
      <c r="HK407" s="7"/>
      <c r="HL407" s="7"/>
      <c r="HM407" s="7"/>
      <c r="HN407" s="7"/>
      <c r="HO407" s="7"/>
      <c r="HP407" s="7"/>
      <c r="HQ407" s="7"/>
      <c r="HR407" s="7"/>
      <c r="HS407" s="7"/>
      <c r="HT407" s="7"/>
      <c r="HU407" s="7"/>
      <c r="HV407" s="7"/>
      <c r="HW407" s="7"/>
      <c r="HX407" s="7"/>
      <c r="HY407" s="7"/>
      <c r="HZ407" s="7"/>
      <c r="IA407" s="7"/>
      <c r="IB407" s="7"/>
      <c r="IC407" s="7"/>
      <c r="ID407" s="7"/>
      <c r="IE407" s="7"/>
      <c r="IF407" s="7"/>
      <c r="IG407" s="7"/>
      <c r="IH407" s="7"/>
      <c r="II407" s="7"/>
      <c r="IJ407" s="7"/>
      <c r="IK407" s="7"/>
      <c r="IL407" s="7"/>
      <c r="IM407" s="7"/>
      <c r="IN407" s="7"/>
      <c r="IO407" s="7"/>
      <c r="IP407" s="7"/>
      <c r="IQ407" s="7"/>
      <c r="IR407" s="7"/>
      <c r="IS407" s="7"/>
      <c r="IT407" s="7"/>
      <c r="IU407" s="7"/>
      <c r="IV407" s="7"/>
      <c r="IW407" s="7"/>
      <c r="IX407" s="7"/>
      <c r="IY407" s="7"/>
      <c r="IZ407" s="7"/>
      <c r="JA407" s="7"/>
    </row>
    <row r="408" spans="1:261" s="8" customFormat="1" ht="28.95" customHeight="1" outlineLevel="1" x14ac:dyDescent="0.4">
      <c r="A408" s="186"/>
      <c r="B408" s="205"/>
      <c r="C408" s="184"/>
      <c r="D408" s="112"/>
      <c r="E408" s="112"/>
      <c r="F408" s="112"/>
      <c r="G408" s="112"/>
      <c r="H408" s="9" t="s">
        <v>9</v>
      </c>
      <c r="I408" s="103">
        <f>SUM(J408:M408)</f>
        <v>0</v>
      </c>
      <c r="J408" s="103"/>
      <c r="K408" s="103">
        <v>0</v>
      </c>
      <c r="L408" s="103">
        <v>0</v>
      </c>
      <c r="M408" s="103">
        <v>0</v>
      </c>
      <c r="N408" s="103">
        <v>0</v>
      </c>
      <c r="O408" s="103">
        <v>0</v>
      </c>
      <c r="P408" s="233"/>
      <c r="Q408" s="134"/>
      <c r="R408" s="10"/>
      <c r="S408" s="10"/>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7"/>
      <c r="FS408" s="7"/>
      <c r="FT408" s="7"/>
      <c r="FU408" s="7"/>
      <c r="FV408" s="7"/>
      <c r="FW408" s="7"/>
      <c r="FX408" s="7"/>
      <c r="FY408" s="7"/>
      <c r="FZ408" s="7"/>
      <c r="GA408" s="7"/>
      <c r="GB408" s="7"/>
      <c r="GC408" s="7"/>
      <c r="GD408" s="7"/>
      <c r="GE408" s="7"/>
      <c r="GF408" s="7"/>
      <c r="GG408" s="7"/>
      <c r="GH408" s="7"/>
      <c r="GI408" s="7"/>
      <c r="GJ408" s="7"/>
      <c r="GK408" s="7"/>
      <c r="GL408" s="7"/>
      <c r="GM408" s="7"/>
      <c r="GN408" s="7"/>
      <c r="GO408" s="7"/>
      <c r="GP408" s="7"/>
      <c r="GQ408" s="7"/>
      <c r="GR408" s="7"/>
      <c r="GS408" s="7"/>
      <c r="GT408" s="7"/>
      <c r="GU408" s="7"/>
      <c r="GV408" s="7"/>
      <c r="GW408" s="7"/>
      <c r="GX408" s="7"/>
      <c r="GY408" s="7"/>
      <c r="GZ408" s="7"/>
      <c r="HA408" s="7"/>
      <c r="HB408" s="7"/>
      <c r="HC408" s="7"/>
      <c r="HD408" s="7"/>
      <c r="HE408" s="7"/>
      <c r="HF408" s="7"/>
      <c r="HG408" s="7"/>
      <c r="HH408" s="7"/>
      <c r="HI408" s="7"/>
      <c r="HJ408" s="7"/>
      <c r="HK408" s="7"/>
      <c r="HL408" s="7"/>
      <c r="HM408" s="7"/>
      <c r="HN408" s="7"/>
      <c r="HO408" s="7"/>
      <c r="HP408" s="7"/>
      <c r="HQ408" s="7"/>
      <c r="HR408" s="7"/>
      <c r="HS408" s="7"/>
      <c r="HT408" s="7"/>
      <c r="HU408" s="7"/>
      <c r="HV408" s="7"/>
      <c r="HW408" s="7"/>
      <c r="HX408" s="7"/>
      <c r="HY408" s="7"/>
      <c r="HZ408" s="7"/>
      <c r="IA408" s="7"/>
      <c r="IB408" s="7"/>
      <c r="IC408" s="7"/>
      <c r="ID408" s="7"/>
      <c r="IE408" s="7"/>
      <c r="IF408" s="7"/>
      <c r="IG408" s="7"/>
      <c r="IH408" s="7"/>
      <c r="II408" s="7"/>
      <c r="IJ408" s="7"/>
      <c r="IK408" s="7"/>
      <c r="IL408" s="7"/>
      <c r="IM408" s="7"/>
      <c r="IN408" s="7"/>
      <c r="IO408" s="7"/>
      <c r="IP408" s="7"/>
      <c r="IQ408" s="7"/>
      <c r="IR408" s="7"/>
      <c r="IS408" s="7"/>
      <c r="IT408" s="7"/>
      <c r="IU408" s="7"/>
      <c r="IV408" s="7"/>
      <c r="IW408" s="7"/>
      <c r="IX408" s="7"/>
      <c r="IY408" s="7"/>
      <c r="IZ408" s="7"/>
      <c r="JA408" s="7"/>
    </row>
    <row r="409" spans="1:261" s="8" customFormat="1" ht="48.75" customHeight="1" outlineLevel="1" x14ac:dyDescent="0.4">
      <c r="A409" s="149"/>
      <c r="B409" s="206"/>
      <c r="C409" s="185"/>
      <c r="D409" s="128"/>
      <c r="E409" s="128"/>
      <c r="F409" s="128"/>
      <c r="G409" s="128"/>
      <c r="H409" s="9" t="s">
        <v>107</v>
      </c>
      <c r="I409" s="103">
        <f>SUM(J409:M409)</f>
        <v>10339.15582</v>
      </c>
      <c r="J409" s="103"/>
      <c r="K409" s="103">
        <v>0</v>
      </c>
      <c r="L409" s="103">
        <v>10339.15582</v>
      </c>
      <c r="M409" s="103">
        <v>0</v>
      </c>
      <c r="N409" s="103">
        <v>0</v>
      </c>
      <c r="O409" s="103">
        <v>0</v>
      </c>
      <c r="P409" s="185"/>
      <c r="Q409" s="134"/>
      <c r="R409" s="10"/>
      <c r="S409" s="10"/>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7"/>
      <c r="FS409" s="7"/>
      <c r="FT409" s="7"/>
      <c r="FU409" s="7"/>
      <c r="FV409" s="7"/>
      <c r="FW409" s="7"/>
      <c r="FX409" s="7"/>
      <c r="FY409" s="7"/>
      <c r="FZ409" s="7"/>
      <c r="GA409" s="7"/>
      <c r="GB409" s="7"/>
      <c r="GC409" s="7"/>
      <c r="GD409" s="7"/>
      <c r="GE409" s="7"/>
      <c r="GF409" s="7"/>
      <c r="GG409" s="7"/>
      <c r="GH409" s="7"/>
      <c r="GI409" s="7"/>
      <c r="GJ409" s="7"/>
      <c r="GK409" s="7"/>
      <c r="GL409" s="7"/>
      <c r="GM409" s="7"/>
      <c r="GN409" s="7"/>
      <c r="GO409" s="7"/>
      <c r="GP409" s="7"/>
      <c r="GQ409" s="7"/>
      <c r="GR409" s="7"/>
      <c r="GS409" s="7"/>
      <c r="GT409" s="7"/>
      <c r="GU409" s="7"/>
      <c r="GV409" s="7"/>
      <c r="GW409" s="7"/>
      <c r="GX409" s="7"/>
      <c r="GY409" s="7"/>
      <c r="GZ409" s="7"/>
      <c r="HA409" s="7"/>
      <c r="HB409" s="7"/>
      <c r="HC409" s="7"/>
      <c r="HD409" s="7"/>
      <c r="HE409" s="7"/>
      <c r="HF409" s="7"/>
      <c r="HG409" s="7"/>
      <c r="HH409" s="7"/>
      <c r="HI409" s="7"/>
      <c r="HJ409" s="7"/>
      <c r="HK409" s="7"/>
      <c r="HL409" s="7"/>
      <c r="HM409" s="7"/>
      <c r="HN409" s="7"/>
      <c r="HO409" s="7"/>
      <c r="HP409" s="7"/>
      <c r="HQ409" s="7"/>
      <c r="HR409" s="7"/>
      <c r="HS409" s="7"/>
      <c r="HT409" s="7"/>
      <c r="HU409" s="7"/>
      <c r="HV409" s="7"/>
      <c r="HW409" s="7"/>
      <c r="HX409" s="7"/>
      <c r="HY409" s="7"/>
      <c r="HZ409" s="7"/>
      <c r="IA409" s="7"/>
      <c r="IB409" s="7"/>
      <c r="IC409" s="7"/>
      <c r="ID409" s="7"/>
      <c r="IE409" s="7"/>
      <c r="IF409" s="7"/>
      <c r="IG409" s="7"/>
      <c r="IH409" s="7"/>
      <c r="II409" s="7"/>
      <c r="IJ409" s="7"/>
      <c r="IK409" s="7"/>
      <c r="IL409" s="7"/>
      <c r="IM409" s="7"/>
      <c r="IN409" s="7"/>
      <c r="IO409" s="7"/>
      <c r="IP409" s="7"/>
      <c r="IQ409" s="7"/>
      <c r="IR409" s="7"/>
      <c r="IS409" s="7"/>
      <c r="IT409" s="7"/>
      <c r="IU409" s="7"/>
      <c r="IV409" s="7"/>
      <c r="IW409" s="7"/>
      <c r="IX409" s="7"/>
      <c r="IY409" s="7"/>
      <c r="IZ409" s="7"/>
      <c r="JA409" s="7"/>
    </row>
    <row r="410" spans="1:261" s="8" customFormat="1" ht="41.25" customHeight="1" outlineLevel="1" x14ac:dyDescent="0.4">
      <c r="A410" s="113" t="s">
        <v>486</v>
      </c>
      <c r="B410" s="246" t="s">
        <v>295</v>
      </c>
      <c r="C410" s="243" t="s">
        <v>384</v>
      </c>
      <c r="D410" s="221">
        <v>43466</v>
      </c>
      <c r="E410" s="221">
        <v>44362</v>
      </c>
      <c r="F410" s="221">
        <v>43466</v>
      </c>
      <c r="G410" s="221">
        <v>44362</v>
      </c>
      <c r="H410" s="9" t="s">
        <v>6</v>
      </c>
      <c r="I410" s="103">
        <f>SUM(I411:I414)</f>
        <v>33315.950000000004</v>
      </c>
      <c r="J410" s="103">
        <f t="shared" ref="J410:N410" si="82">SUM(J411:J414)</f>
        <v>0</v>
      </c>
      <c r="K410" s="103">
        <f t="shared" si="82"/>
        <v>33315.950000000004</v>
      </c>
      <c r="L410" s="103">
        <f t="shared" si="82"/>
        <v>0</v>
      </c>
      <c r="M410" s="103">
        <f t="shared" si="82"/>
        <v>0</v>
      </c>
      <c r="N410" s="103">
        <f t="shared" si="82"/>
        <v>0</v>
      </c>
      <c r="O410" s="103">
        <v>0</v>
      </c>
      <c r="P410" s="203" t="s">
        <v>543</v>
      </c>
      <c r="Q410" s="135"/>
      <c r="R410" s="10"/>
      <c r="S410" s="10"/>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7"/>
      <c r="FS410" s="7"/>
      <c r="FT410" s="7"/>
      <c r="FU410" s="7"/>
      <c r="FV410" s="7"/>
      <c r="FW410" s="7"/>
      <c r="FX410" s="7"/>
      <c r="FY410" s="7"/>
      <c r="FZ410" s="7"/>
      <c r="GA410" s="7"/>
      <c r="GB410" s="7"/>
      <c r="GC410" s="7"/>
      <c r="GD410" s="7"/>
      <c r="GE410" s="7"/>
      <c r="GF410" s="7"/>
      <c r="GG410" s="7"/>
      <c r="GH410" s="7"/>
      <c r="GI410" s="7"/>
      <c r="GJ410" s="7"/>
      <c r="GK410" s="7"/>
      <c r="GL410" s="7"/>
      <c r="GM410" s="7"/>
      <c r="GN410" s="7"/>
      <c r="GO410" s="7"/>
      <c r="GP410" s="7"/>
      <c r="GQ410" s="7"/>
      <c r="GR410" s="7"/>
      <c r="GS410" s="7"/>
      <c r="GT410" s="7"/>
      <c r="GU410" s="7"/>
      <c r="GV410" s="7"/>
      <c r="GW410" s="7"/>
      <c r="GX410" s="7"/>
      <c r="GY410" s="7"/>
      <c r="GZ410" s="7"/>
      <c r="HA410" s="7"/>
      <c r="HB410" s="7"/>
      <c r="HC410" s="7"/>
      <c r="HD410" s="7"/>
      <c r="HE410" s="7"/>
      <c r="HF410" s="7"/>
      <c r="HG410" s="7"/>
      <c r="HH410" s="7"/>
      <c r="HI410" s="7"/>
      <c r="HJ410" s="7"/>
      <c r="HK410" s="7"/>
      <c r="HL410" s="7"/>
      <c r="HM410" s="7"/>
      <c r="HN410" s="7"/>
      <c r="HO410" s="7"/>
      <c r="HP410" s="7"/>
      <c r="HQ410" s="7"/>
      <c r="HR410" s="7"/>
      <c r="HS410" s="7"/>
      <c r="HT410" s="7"/>
      <c r="HU410" s="7"/>
      <c r="HV410" s="7"/>
      <c r="HW410" s="7"/>
      <c r="HX410" s="7"/>
      <c r="HY410" s="7"/>
      <c r="HZ410" s="7"/>
      <c r="IA410" s="7"/>
      <c r="IB410" s="7"/>
      <c r="IC410" s="7"/>
      <c r="ID410" s="7"/>
      <c r="IE410" s="7"/>
      <c r="IF410" s="7"/>
      <c r="IG410" s="7"/>
      <c r="IH410" s="7"/>
      <c r="II410" s="7"/>
      <c r="IJ410" s="7"/>
      <c r="IK410" s="7"/>
      <c r="IL410" s="7"/>
      <c r="IM410" s="7"/>
      <c r="IN410" s="7"/>
      <c r="IO410" s="7"/>
      <c r="IP410" s="7"/>
      <c r="IQ410" s="7"/>
      <c r="IR410" s="7"/>
      <c r="IS410" s="7"/>
      <c r="IT410" s="7"/>
      <c r="IU410" s="7"/>
      <c r="IV410" s="7"/>
      <c r="IW410" s="7"/>
      <c r="IX410" s="7"/>
      <c r="IY410" s="7"/>
      <c r="IZ410" s="7"/>
      <c r="JA410" s="7"/>
    </row>
    <row r="411" spans="1:261" s="8" customFormat="1" ht="41.25" customHeight="1" outlineLevel="1" x14ac:dyDescent="0.4">
      <c r="A411" s="114"/>
      <c r="B411" s="247"/>
      <c r="C411" s="244"/>
      <c r="D411" s="241"/>
      <c r="E411" s="241"/>
      <c r="F411" s="241"/>
      <c r="G411" s="241"/>
      <c r="H411" s="9" t="s">
        <v>7</v>
      </c>
      <c r="I411" s="103">
        <f>SUM(J411:M411)</f>
        <v>0</v>
      </c>
      <c r="J411" s="103"/>
      <c r="K411" s="103">
        <v>0</v>
      </c>
      <c r="L411" s="103">
        <v>0</v>
      </c>
      <c r="M411" s="103">
        <v>0</v>
      </c>
      <c r="N411" s="103">
        <v>0</v>
      </c>
      <c r="O411" s="103">
        <v>0</v>
      </c>
      <c r="P411" s="203"/>
      <c r="Q411" s="135"/>
      <c r="R411" s="10"/>
      <c r="S411" s="10"/>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c r="HR411" s="7"/>
      <c r="HS411" s="7"/>
      <c r="HT411" s="7"/>
      <c r="HU411" s="7"/>
      <c r="HV411" s="7"/>
      <c r="HW411" s="7"/>
      <c r="HX411" s="7"/>
      <c r="HY411" s="7"/>
      <c r="HZ411" s="7"/>
      <c r="IA411" s="7"/>
      <c r="IB411" s="7"/>
      <c r="IC411" s="7"/>
      <c r="ID411" s="7"/>
      <c r="IE411" s="7"/>
      <c r="IF411" s="7"/>
      <c r="IG411" s="7"/>
      <c r="IH411" s="7"/>
      <c r="II411" s="7"/>
      <c r="IJ411" s="7"/>
      <c r="IK411" s="7"/>
      <c r="IL411" s="7"/>
      <c r="IM411" s="7"/>
      <c r="IN411" s="7"/>
      <c r="IO411" s="7"/>
      <c r="IP411" s="7"/>
      <c r="IQ411" s="7"/>
      <c r="IR411" s="7"/>
      <c r="IS411" s="7"/>
      <c r="IT411" s="7"/>
      <c r="IU411" s="7"/>
      <c r="IV411" s="7"/>
      <c r="IW411" s="7"/>
      <c r="IX411" s="7"/>
      <c r="IY411" s="7"/>
      <c r="IZ411" s="7"/>
      <c r="JA411" s="7"/>
    </row>
    <row r="412" spans="1:261" s="8" customFormat="1" ht="41.25" customHeight="1" outlineLevel="1" x14ac:dyDescent="0.4">
      <c r="A412" s="114"/>
      <c r="B412" s="247"/>
      <c r="C412" s="244"/>
      <c r="D412" s="241"/>
      <c r="E412" s="241"/>
      <c r="F412" s="241"/>
      <c r="G412" s="241"/>
      <c r="H412" s="9" t="s">
        <v>8</v>
      </c>
      <c r="I412" s="103">
        <f>SUM(J412:M412)</f>
        <v>32982.800000000003</v>
      </c>
      <c r="J412" s="103"/>
      <c r="K412" s="103">
        <v>32982.800000000003</v>
      </c>
      <c r="L412" s="103">
        <v>0</v>
      </c>
      <c r="M412" s="103">
        <v>0</v>
      </c>
      <c r="N412" s="103">
        <v>0</v>
      </c>
      <c r="O412" s="103">
        <v>0</v>
      </c>
      <c r="P412" s="203"/>
      <c r="Q412" s="135"/>
      <c r="R412" s="10"/>
      <c r="S412" s="10"/>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c r="FV412" s="7"/>
      <c r="FW412" s="7"/>
      <c r="FX412" s="7"/>
      <c r="FY412" s="7"/>
      <c r="FZ412" s="7"/>
      <c r="GA412" s="7"/>
      <c r="GB412" s="7"/>
      <c r="GC412" s="7"/>
      <c r="GD412" s="7"/>
      <c r="GE412" s="7"/>
      <c r="GF412" s="7"/>
      <c r="GG412" s="7"/>
      <c r="GH412" s="7"/>
      <c r="GI412" s="7"/>
      <c r="GJ412" s="7"/>
      <c r="GK412" s="7"/>
      <c r="GL412" s="7"/>
      <c r="GM412" s="7"/>
      <c r="GN412" s="7"/>
      <c r="GO412" s="7"/>
      <c r="GP412" s="7"/>
      <c r="GQ412" s="7"/>
      <c r="GR412" s="7"/>
      <c r="GS412" s="7"/>
      <c r="GT412" s="7"/>
      <c r="GU412" s="7"/>
      <c r="GV412" s="7"/>
      <c r="GW412" s="7"/>
      <c r="GX412" s="7"/>
      <c r="GY412" s="7"/>
      <c r="GZ412" s="7"/>
      <c r="HA412" s="7"/>
      <c r="HB412" s="7"/>
      <c r="HC412" s="7"/>
      <c r="HD412" s="7"/>
      <c r="HE412" s="7"/>
      <c r="HF412" s="7"/>
      <c r="HG412" s="7"/>
      <c r="HH412" s="7"/>
      <c r="HI412" s="7"/>
      <c r="HJ412" s="7"/>
      <c r="HK412" s="7"/>
      <c r="HL412" s="7"/>
      <c r="HM412" s="7"/>
      <c r="HN412" s="7"/>
      <c r="HO412" s="7"/>
      <c r="HP412" s="7"/>
      <c r="HQ412" s="7"/>
      <c r="HR412" s="7"/>
      <c r="HS412" s="7"/>
      <c r="HT412" s="7"/>
      <c r="HU412" s="7"/>
      <c r="HV412" s="7"/>
      <c r="HW412" s="7"/>
      <c r="HX412" s="7"/>
      <c r="HY412" s="7"/>
      <c r="HZ412" s="7"/>
      <c r="IA412" s="7"/>
      <c r="IB412" s="7"/>
      <c r="IC412" s="7"/>
      <c r="ID412" s="7"/>
      <c r="IE412" s="7"/>
      <c r="IF412" s="7"/>
      <c r="IG412" s="7"/>
      <c r="IH412" s="7"/>
      <c r="II412" s="7"/>
      <c r="IJ412" s="7"/>
      <c r="IK412" s="7"/>
      <c r="IL412" s="7"/>
      <c r="IM412" s="7"/>
      <c r="IN412" s="7"/>
      <c r="IO412" s="7"/>
      <c r="IP412" s="7"/>
      <c r="IQ412" s="7"/>
      <c r="IR412" s="7"/>
      <c r="IS412" s="7"/>
      <c r="IT412" s="7"/>
      <c r="IU412" s="7"/>
      <c r="IV412" s="7"/>
      <c r="IW412" s="7"/>
      <c r="IX412" s="7"/>
      <c r="IY412" s="7"/>
      <c r="IZ412" s="7"/>
      <c r="JA412" s="7"/>
    </row>
    <row r="413" spans="1:261" s="8" customFormat="1" ht="41.25" customHeight="1" outlineLevel="1" x14ac:dyDescent="0.4">
      <c r="A413" s="114"/>
      <c r="B413" s="247"/>
      <c r="C413" s="244"/>
      <c r="D413" s="241"/>
      <c r="E413" s="241"/>
      <c r="F413" s="241"/>
      <c r="G413" s="241"/>
      <c r="H413" s="9" t="s">
        <v>9</v>
      </c>
      <c r="I413" s="103">
        <f>SUM(J413:M413)</f>
        <v>333.15</v>
      </c>
      <c r="J413" s="103"/>
      <c r="K413" s="103">
        <v>333.15</v>
      </c>
      <c r="L413" s="103">
        <v>0</v>
      </c>
      <c r="M413" s="103">
        <v>0</v>
      </c>
      <c r="N413" s="103">
        <v>0</v>
      </c>
      <c r="O413" s="103">
        <v>0</v>
      </c>
      <c r="P413" s="203"/>
      <c r="Q413" s="135"/>
      <c r="R413" s="10"/>
      <c r="S413" s="10"/>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7"/>
      <c r="FS413" s="7"/>
      <c r="FT413" s="7"/>
      <c r="FU413" s="7"/>
      <c r="FV413" s="7"/>
      <c r="FW413" s="7"/>
      <c r="FX413" s="7"/>
      <c r="FY413" s="7"/>
      <c r="FZ413" s="7"/>
      <c r="GA413" s="7"/>
      <c r="GB413" s="7"/>
      <c r="GC413" s="7"/>
      <c r="GD413" s="7"/>
      <c r="GE413" s="7"/>
      <c r="GF413" s="7"/>
      <c r="GG413" s="7"/>
      <c r="GH413" s="7"/>
      <c r="GI413" s="7"/>
      <c r="GJ413" s="7"/>
      <c r="GK413" s="7"/>
      <c r="GL413" s="7"/>
      <c r="GM413" s="7"/>
      <c r="GN413" s="7"/>
      <c r="GO413" s="7"/>
      <c r="GP413" s="7"/>
      <c r="GQ413" s="7"/>
      <c r="GR413" s="7"/>
      <c r="GS413" s="7"/>
      <c r="GT413" s="7"/>
      <c r="GU413" s="7"/>
      <c r="GV413" s="7"/>
      <c r="GW413" s="7"/>
      <c r="GX413" s="7"/>
      <c r="GY413" s="7"/>
      <c r="GZ413" s="7"/>
      <c r="HA413" s="7"/>
      <c r="HB413" s="7"/>
      <c r="HC413" s="7"/>
      <c r="HD413" s="7"/>
      <c r="HE413" s="7"/>
      <c r="HF413" s="7"/>
      <c r="HG413" s="7"/>
      <c r="HH413" s="7"/>
      <c r="HI413" s="7"/>
      <c r="HJ413" s="7"/>
      <c r="HK413" s="7"/>
      <c r="HL413" s="7"/>
      <c r="HM413" s="7"/>
      <c r="HN413" s="7"/>
      <c r="HO413" s="7"/>
      <c r="HP413" s="7"/>
      <c r="HQ413" s="7"/>
      <c r="HR413" s="7"/>
      <c r="HS413" s="7"/>
      <c r="HT413" s="7"/>
      <c r="HU413" s="7"/>
      <c r="HV413" s="7"/>
      <c r="HW413" s="7"/>
      <c r="HX413" s="7"/>
      <c r="HY413" s="7"/>
      <c r="HZ413" s="7"/>
      <c r="IA413" s="7"/>
      <c r="IB413" s="7"/>
      <c r="IC413" s="7"/>
      <c r="ID413" s="7"/>
      <c r="IE413" s="7"/>
      <c r="IF413" s="7"/>
      <c r="IG413" s="7"/>
      <c r="IH413" s="7"/>
      <c r="II413" s="7"/>
      <c r="IJ413" s="7"/>
      <c r="IK413" s="7"/>
      <c r="IL413" s="7"/>
      <c r="IM413" s="7"/>
      <c r="IN413" s="7"/>
      <c r="IO413" s="7"/>
      <c r="IP413" s="7"/>
      <c r="IQ413" s="7"/>
      <c r="IR413" s="7"/>
      <c r="IS413" s="7"/>
      <c r="IT413" s="7"/>
      <c r="IU413" s="7"/>
      <c r="IV413" s="7"/>
      <c r="IW413" s="7"/>
      <c r="IX413" s="7"/>
      <c r="IY413" s="7"/>
      <c r="IZ413" s="7"/>
      <c r="JA413" s="7"/>
    </row>
    <row r="414" spans="1:261" s="8" customFormat="1" ht="46.5" customHeight="1" outlineLevel="1" x14ac:dyDescent="0.4">
      <c r="A414" s="114"/>
      <c r="B414" s="248"/>
      <c r="C414" s="245"/>
      <c r="D414" s="242"/>
      <c r="E414" s="242"/>
      <c r="F414" s="242"/>
      <c r="G414" s="242"/>
      <c r="H414" s="9" t="s">
        <v>107</v>
      </c>
      <c r="I414" s="103">
        <f>SUM(J414:M414)</f>
        <v>0</v>
      </c>
      <c r="J414" s="103"/>
      <c r="K414" s="103">
        <v>0</v>
      </c>
      <c r="L414" s="103">
        <v>0</v>
      </c>
      <c r="M414" s="103">
        <v>0</v>
      </c>
      <c r="N414" s="103">
        <v>0</v>
      </c>
      <c r="O414" s="103">
        <v>0</v>
      </c>
      <c r="P414" s="127"/>
      <c r="Q414" s="135"/>
      <c r="R414" s="10"/>
      <c r="S414" s="10"/>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7"/>
      <c r="EV414" s="7"/>
      <c r="EW414" s="7"/>
      <c r="EX414" s="7"/>
      <c r="EY414" s="7"/>
      <c r="EZ414" s="7"/>
      <c r="FA414" s="7"/>
      <c r="FB414" s="7"/>
      <c r="FC414" s="7"/>
      <c r="FD414" s="7"/>
      <c r="FE414" s="7"/>
      <c r="FF414" s="7"/>
      <c r="FG414" s="7"/>
      <c r="FH414" s="7"/>
      <c r="FI414" s="7"/>
      <c r="FJ414" s="7"/>
      <c r="FK414" s="7"/>
      <c r="FL414" s="7"/>
      <c r="FM414" s="7"/>
      <c r="FN414" s="7"/>
      <c r="FO414" s="7"/>
      <c r="FP414" s="7"/>
      <c r="FQ414" s="7"/>
      <c r="FR414" s="7"/>
      <c r="FS414" s="7"/>
      <c r="FT414" s="7"/>
      <c r="FU414" s="7"/>
      <c r="FV414" s="7"/>
      <c r="FW414" s="7"/>
      <c r="FX414" s="7"/>
      <c r="FY414" s="7"/>
      <c r="FZ414" s="7"/>
      <c r="GA414" s="7"/>
      <c r="GB414" s="7"/>
      <c r="GC414" s="7"/>
      <c r="GD414" s="7"/>
      <c r="GE414" s="7"/>
      <c r="GF414" s="7"/>
      <c r="GG414" s="7"/>
      <c r="GH414" s="7"/>
      <c r="GI414" s="7"/>
      <c r="GJ414" s="7"/>
      <c r="GK414" s="7"/>
      <c r="GL414" s="7"/>
      <c r="GM414" s="7"/>
      <c r="GN414" s="7"/>
      <c r="GO414" s="7"/>
      <c r="GP414" s="7"/>
      <c r="GQ414" s="7"/>
      <c r="GR414" s="7"/>
      <c r="GS414" s="7"/>
      <c r="GT414" s="7"/>
      <c r="GU414" s="7"/>
      <c r="GV414" s="7"/>
      <c r="GW414" s="7"/>
      <c r="GX414" s="7"/>
      <c r="GY414" s="7"/>
      <c r="GZ414" s="7"/>
      <c r="HA414" s="7"/>
      <c r="HB414" s="7"/>
      <c r="HC414" s="7"/>
      <c r="HD414" s="7"/>
      <c r="HE414" s="7"/>
      <c r="HF414" s="7"/>
      <c r="HG414" s="7"/>
      <c r="HH414" s="7"/>
      <c r="HI414" s="7"/>
      <c r="HJ414" s="7"/>
      <c r="HK414" s="7"/>
      <c r="HL414" s="7"/>
      <c r="HM414" s="7"/>
      <c r="HN414" s="7"/>
      <c r="HO414" s="7"/>
      <c r="HP414" s="7"/>
      <c r="HQ414" s="7"/>
      <c r="HR414" s="7"/>
      <c r="HS414" s="7"/>
      <c r="HT414" s="7"/>
      <c r="HU414" s="7"/>
      <c r="HV414" s="7"/>
      <c r="HW414" s="7"/>
      <c r="HX414" s="7"/>
      <c r="HY414" s="7"/>
      <c r="HZ414" s="7"/>
      <c r="IA414" s="7"/>
      <c r="IB414" s="7"/>
      <c r="IC414" s="7"/>
      <c r="ID414" s="7"/>
      <c r="IE414" s="7"/>
      <c r="IF414" s="7"/>
      <c r="IG414" s="7"/>
      <c r="IH414" s="7"/>
      <c r="II414" s="7"/>
      <c r="IJ414" s="7"/>
      <c r="IK414" s="7"/>
      <c r="IL414" s="7"/>
      <c r="IM414" s="7"/>
      <c r="IN414" s="7"/>
      <c r="IO414" s="7"/>
      <c r="IP414" s="7"/>
      <c r="IQ414" s="7"/>
      <c r="IR414" s="7"/>
      <c r="IS414" s="7"/>
      <c r="IT414" s="7"/>
      <c r="IU414" s="7"/>
      <c r="IV414" s="7"/>
      <c r="IW414" s="7"/>
      <c r="IX414" s="7"/>
      <c r="IY414" s="7"/>
      <c r="IZ414" s="7"/>
      <c r="JA414" s="7"/>
    </row>
    <row r="415" spans="1:261" s="8" customFormat="1" ht="27.15" customHeight="1" outlineLevel="1" x14ac:dyDescent="0.4">
      <c r="A415" s="113" t="s">
        <v>93</v>
      </c>
      <c r="B415" s="235" t="s">
        <v>103</v>
      </c>
      <c r="C415" s="188" t="s">
        <v>487</v>
      </c>
      <c r="D415" s="238"/>
      <c r="E415" s="238"/>
      <c r="F415" s="71"/>
      <c r="G415" s="71"/>
      <c r="H415" s="92" t="s">
        <v>6</v>
      </c>
      <c r="I415" s="103">
        <f>I416+I417</f>
        <v>201781.8</v>
      </c>
      <c r="J415" s="103">
        <f t="shared" ref="J415:N415" si="83">J416+J417</f>
        <v>0</v>
      </c>
      <c r="K415" s="103">
        <f t="shared" si="83"/>
        <v>0</v>
      </c>
      <c r="L415" s="103">
        <f t="shared" si="83"/>
        <v>0</v>
      </c>
      <c r="M415" s="103">
        <f t="shared" si="83"/>
        <v>201781.8</v>
      </c>
      <c r="N415" s="103">
        <f t="shared" si="83"/>
        <v>114636.24</v>
      </c>
      <c r="O415" s="103">
        <f>N415/I415*100</f>
        <v>56.811982051899633</v>
      </c>
      <c r="P415" s="232"/>
      <c r="Q415" s="134"/>
      <c r="R415" s="10"/>
      <c r="S415" s="10"/>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7"/>
      <c r="FS415" s="7"/>
      <c r="FT415" s="7"/>
      <c r="FU415" s="7"/>
      <c r="FV415" s="7"/>
      <c r="FW415" s="7"/>
      <c r="FX415" s="7"/>
      <c r="FY415" s="7"/>
      <c r="FZ415" s="7"/>
      <c r="GA415" s="7"/>
      <c r="GB415" s="7"/>
      <c r="GC415" s="7"/>
      <c r="GD415" s="7"/>
      <c r="GE415" s="7"/>
      <c r="GF415" s="7"/>
      <c r="GG415" s="7"/>
      <c r="GH415" s="7"/>
      <c r="GI415" s="7"/>
      <c r="GJ415" s="7"/>
      <c r="GK415" s="7"/>
      <c r="GL415" s="7"/>
      <c r="GM415" s="7"/>
      <c r="GN415" s="7"/>
      <c r="GO415" s="7"/>
      <c r="GP415" s="7"/>
      <c r="GQ415" s="7"/>
      <c r="GR415" s="7"/>
      <c r="GS415" s="7"/>
      <c r="GT415" s="7"/>
      <c r="GU415" s="7"/>
      <c r="GV415" s="7"/>
      <c r="GW415" s="7"/>
      <c r="GX415" s="7"/>
      <c r="GY415" s="7"/>
      <c r="GZ415" s="7"/>
      <c r="HA415" s="7"/>
      <c r="HB415" s="7"/>
      <c r="HC415" s="7"/>
      <c r="HD415" s="7"/>
      <c r="HE415" s="7"/>
      <c r="HF415" s="7"/>
      <c r="HG415" s="7"/>
      <c r="HH415" s="7"/>
      <c r="HI415" s="7"/>
      <c r="HJ415" s="7"/>
      <c r="HK415" s="7"/>
      <c r="HL415" s="7"/>
      <c r="HM415" s="7"/>
      <c r="HN415" s="7"/>
      <c r="HO415" s="7"/>
      <c r="HP415" s="7"/>
      <c r="HQ415" s="7"/>
      <c r="HR415" s="7"/>
      <c r="HS415" s="7"/>
      <c r="HT415" s="7"/>
      <c r="HU415" s="7"/>
      <c r="HV415" s="7"/>
      <c r="HW415" s="7"/>
      <c r="HX415" s="7"/>
      <c r="HY415" s="7"/>
      <c r="HZ415" s="7"/>
      <c r="IA415" s="7"/>
      <c r="IB415" s="7"/>
      <c r="IC415" s="7"/>
      <c r="ID415" s="7"/>
      <c r="IE415" s="7"/>
      <c r="IF415" s="7"/>
      <c r="IG415" s="7"/>
      <c r="IH415" s="7"/>
      <c r="II415" s="7"/>
      <c r="IJ415" s="7"/>
      <c r="IK415" s="7"/>
      <c r="IL415" s="7"/>
      <c r="IM415" s="7"/>
      <c r="IN415" s="7"/>
      <c r="IO415" s="7"/>
      <c r="IP415" s="7"/>
      <c r="IQ415" s="7"/>
      <c r="IR415" s="7"/>
      <c r="IS415" s="7"/>
      <c r="IT415" s="7"/>
      <c r="IU415" s="7"/>
      <c r="IV415" s="7"/>
      <c r="IW415" s="7"/>
      <c r="IX415" s="7"/>
      <c r="IY415" s="7"/>
      <c r="IZ415" s="7"/>
      <c r="JA415" s="7"/>
    </row>
    <row r="416" spans="1:261" s="8" customFormat="1" ht="28.95" customHeight="1" outlineLevel="1" x14ac:dyDescent="0.4">
      <c r="A416" s="114"/>
      <c r="B416" s="236"/>
      <c r="C416" s="189"/>
      <c r="D416" s="239"/>
      <c r="E416" s="239"/>
      <c r="F416" s="72"/>
      <c r="G416" s="72"/>
      <c r="H416" s="92" t="s">
        <v>8</v>
      </c>
      <c r="I416" s="103">
        <f>I419</f>
        <v>1529.8</v>
      </c>
      <c r="J416" s="103">
        <f t="shared" ref="J416:N416" si="84">J419</f>
        <v>0</v>
      </c>
      <c r="K416" s="103">
        <f t="shared" si="84"/>
        <v>0</v>
      </c>
      <c r="L416" s="103">
        <f t="shared" si="84"/>
        <v>0</v>
      </c>
      <c r="M416" s="103">
        <f t="shared" si="84"/>
        <v>1529.8</v>
      </c>
      <c r="N416" s="103">
        <f t="shared" si="84"/>
        <v>718.1</v>
      </c>
      <c r="O416" s="103">
        <f t="shared" ref="O416:O417" si="85">N416/I416*100</f>
        <v>46.94077657210093</v>
      </c>
      <c r="P416" s="233"/>
      <c r="Q416" s="134"/>
      <c r="R416" s="10"/>
      <c r="S416" s="10"/>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c r="EL416" s="7"/>
      <c r="EM416" s="7"/>
      <c r="EN416" s="7"/>
      <c r="EO416" s="7"/>
      <c r="EP416" s="7"/>
      <c r="EQ416" s="7"/>
      <c r="ER416" s="7"/>
      <c r="ES416" s="7"/>
      <c r="ET416" s="7"/>
      <c r="EU416" s="7"/>
      <c r="EV416" s="7"/>
      <c r="EW416" s="7"/>
      <c r="EX416" s="7"/>
      <c r="EY416" s="7"/>
      <c r="EZ416" s="7"/>
      <c r="FA416" s="7"/>
      <c r="FB416" s="7"/>
      <c r="FC416" s="7"/>
      <c r="FD416" s="7"/>
      <c r="FE416" s="7"/>
      <c r="FF416" s="7"/>
      <c r="FG416" s="7"/>
      <c r="FH416" s="7"/>
      <c r="FI416" s="7"/>
      <c r="FJ416" s="7"/>
      <c r="FK416" s="7"/>
      <c r="FL416" s="7"/>
      <c r="FM416" s="7"/>
      <c r="FN416" s="7"/>
      <c r="FO416" s="7"/>
      <c r="FP416" s="7"/>
      <c r="FQ416" s="7"/>
      <c r="FR416" s="7"/>
      <c r="FS416" s="7"/>
      <c r="FT416" s="7"/>
      <c r="FU416" s="7"/>
      <c r="FV416" s="7"/>
      <c r="FW416" s="7"/>
      <c r="FX416" s="7"/>
      <c r="FY416" s="7"/>
      <c r="FZ416" s="7"/>
      <c r="GA416" s="7"/>
      <c r="GB416" s="7"/>
      <c r="GC416" s="7"/>
      <c r="GD416" s="7"/>
      <c r="GE416" s="7"/>
      <c r="GF416" s="7"/>
      <c r="GG416" s="7"/>
      <c r="GH416" s="7"/>
      <c r="GI416" s="7"/>
      <c r="GJ416" s="7"/>
      <c r="GK416" s="7"/>
      <c r="GL416" s="7"/>
      <c r="GM416" s="7"/>
      <c r="GN416" s="7"/>
      <c r="GO416" s="7"/>
      <c r="GP416" s="7"/>
      <c r="GQ416" s="7"/>
      <c r="GR416" s="7"/>
      <c r="GS416" s="7"/>
      <c r="GT416" s="7"/>
      <c r="GU416" s="7"/>
      <c r="GV416" s="7"/>
      <c r="GW416" s="7"/>
      <c r="GX416" s="7"/>
      <c r="GY416" s="7"/>
      <c r="GZ416" s="7"/>
      <c r="HA416" s="7"/>
      <c r="HB416" s="7"/>
      <c r="HC416" s="7"/>
      <c r="HD416" s="7"/>
      <c r="HE416" s="7"/>
      <c r="HF416" s="7"/>
      <c r="HG416" s="7"/>
      <c r="HH416" s="7"/>
      <c r="HI416" s="7"/>
      <c r="HJ416" s="7"/>
      <c r="HK416" s="7"/>
      <c r="HL416" s="7"/>
      <c r="HM416" s="7"/>
      <c r="HN416" s="7"/>
      <c r="HO416" s="7"/>
      <c r="HP416" s="7"/>
      <c r="HQ416" s="7"/>
      <c r="HR416" s="7"/>
      <c r="HS416" s="7"/>
      <c r="HT416" s="7"/>
      <c r="HU416" s="7"/>
      <c r="HV416" s="7"/>
      <c r="HW416" s="7"/>
      <c r="HX416" s="7"/>
      <c r="HY416" s="7"/>
      <c r="HZ416" s="7"/>
      <c r="IA416" s="7"/>
      <c r="IB416" s="7"/>
      <c r="IC416" s="7"/>
      <c r="ID416" s="7"/>
      <c r="IE416" s="7"/>
      <c r="IF416" s="7"/>
      <c r="IG416" s="7"/>
      <c r="IH416" s="7"/>
      <c r="II416" s="7"/>
      <c r="IJ416" s="7"/>
      <c r="IK416" s="7"/>
      <c r="IL416" s="7"/>
      <c r="IM416" s="7"/>
      <c r="IN416" s="7"/>
      <c r="IO416" s="7"/>
      <c r="IP416" s="7"/>
      <c r="IQ416" s="7"/>
      <c r="IR416" s="7"/>
      <c r="IS416" s="7"/>
      <c r="IT416" s="7"/>
      <c r="IU416" s="7"/>
      <c r="IV416" s="7"/>
      <c r="IW416" s="7"/>
      <c r="IX416" s="7"/>
      <c r="IY416" s="7"/>
      <c r="IZ416" s="7"/>
      <c r="JA416" s="7"/>
    </row>
    <row r="417" spans="1:261" s="8" customFormat="1" ht="54.75" customHeight="1" outlineLevel="1" x14ac:dyDescent="0.4">
      <c r="A417" s="115"/>
      <c r="B417" s="237"/>
      <c r="C417" s="227"/>
      <c r="D417" s="240"/>
      <c r="E417" s="240"/>
      <c r="F417" s="73"/>
      <c r="G417" s="73"/>
      <c r="H417" s="92" t="s">
        <v>138</v>
      </c>
      <c r="I417" s="103">
        <f>I420+I424+I427</f>
        <v>200252</v>
      </c>
      <c r="J417" s="103">
        <f t="shared" ref="J417:N417" si="86">J420+J424+J427</f>
        <v>0</v>
      </c>
      <c r="K417" s="103">
        <f t="shared" si="86"/>
        <v>0</v>
      </c>
      <c r="L417" s="103">
        <f t="shared" si="86"/>
        <v>0</v>
      </c>
      <c r="M417" s="103">
        <f t="shared" si="86"/>
        <v>200252</v>
      </c>
      <c r="N417" s="103">
        <f t="shared" si="86"/>
        <v>113918.14</v>
      </c>
      <c r="O417" s="103">
        <f t="shared" si="85"/>
        <v>56.887391886223362</v>
      </c>
      <c r="P417" s="234"/>
      <c r="Q417" s="134"/>
      <c r="R417" s="10"/>
      <c r="S417" s="10"/>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7"/>
      <c r="FS417" s="7"/>
      <c r="FT417" s="7"/>
      <c r="FU417" s="7"/>
      <c r="FV417" s="7"/>
      <c r="FW417" s="7"/>
      <c r="FX417" s="7"/>
      <c r="FY417" s="7"/>
      <c r="FZ417" s="7"/>
      <c r="GA417" s="7"/>
      <c r="GB417" s="7"/>
      <c r="GC417" s="7"/>
      <c r="GD417" s="7"/>
      <c r="GE417" s="7"/>
      <c r="GF417" s="7"/>
      <c r="GG417" s="7"/>
      <c r="GH417" s="7"/>
      <c r="GI417" s="7"/>
      <c r="GJ417" s="7"/>
      <c r="GK417" s="7"/>
      <c r="GL417" s="7"/>
      <c r="GM417" s="7"/>
      <c r="GN417" s="7"/>
      <c r="GO417" s="7"/>
      <c r="GP417" s="7"/>
      <c r="GQ417" s="7"/>
      <c r="GR417" s="7"/>
      <c r="GS417" s="7"/>
      <c r="GT417" s="7"/>
      <c r="GU417" s="7"/>
      <c r="GV417" s="7"/>
      <c r="GW417" s="7"/>
      <c r="GX417" s="7"/>
      <c r="GY417" s="7"/>
      <c r="GZ417" s="7"/>
      <c r="HA417" s="7"/>
      <c r="HB417" s="7"/>
      <c r="HC417" s="7"/>
      <c r="HD417" s="7"/>
      <c r="HE417" s="7"/>
      <c r="HF417" s="7"/>
      <c r="HG417" s="7"/>
      <c r="HH417" s="7"/>
      <c r="HI417" s="7"/>
      <c r="HJ417" s="7"/>
      <c r="HK417" s="7"/>
      <c r="HL417" s="7"/>
      <c r="HM417" s="7"/>
      <c r="HN417" s="7"/>
      <c r="HO417" s="7"/>
      <c r="HP417" s="7"/>
      <c r="HQ417" s="7"/>
      <c r="HR417" s="7"/>
      <c r="HS417" s="7"/>
      <c r="HT417" s="7"/>
      <c r="HU417" s="7"/>
      <c r="HV417" s="7"/>
      <c r="HW417" s="7"/>
      <c r="HX417" s="7"/>
      <c r="HY417" s="7"/>
      <c r="HZ417" s="7"/>
      <c r="IA417" s="7"/>
      <c r="IB417" s="7"/>
      <c r="IC417" s="7"/>
      <c r="ID417" s="7"/>
      <c r="IE417" s="7"/>
      <c r="IF417" s="7"/>
      <c r="IG417" s="7"/>
      <c r="IH417" s="7"/>
      <c r="II417" s="7"/>
      <c r="IJ417" s="7"/>
      <c r="IK417" s="7"/>
      <c r="IL417" s="7"/>
      <c r="IM417" s="7"/>
      <c r="IN417" s="7"/>
      <c r="IO417" s="7"/>
      <c r="IP417" s="7"/>
      <c r="IQ417" s="7"/>
      <c r="IR417" s="7"/>
      <c r="IS417" s="7"/>
      <c r="IT417" s="7"/>
      <c r="IU417" s="7"/>
      <c r="IV417" s="7"/>
      <c r="IW417" s="7"/>
      <c r="IX417" s="7"/>
      <c r="IY417" s="7"/>
      <c r="IZ417" s="7"/>
      <c r="JA417" s="7"/>
    </row>
    <row r="418" spans="1:261" s="8" customFormat="1" ht="27.75" customHeight="1" outlineLevel="1" x14ac:dyDescent="0.4">
      <c r="A418" s="113" t="s">
        <v>31</v>
      </c>
      <c r="B418" s="199" t="s">
        <v>13</v>
      </c>
      <c r="C418" s="199" t="s">
        <v>385</v>
      </c>
      <c r="D418" s="122">
        <v>44197</v>
      </c>
      <c r="E418" s="122">
        <v>44561</v>
      </c>
      <c r="F418" s="122">
        <v>44197</v>
      </c>
      <c r="G418" s="122"/>
      <c r="H418" s="9" t="s">
        <v>6</v>
      </c>
      <c r="I418" s="103">
        <f>I419+I420</f>
        <v>2331.8000000000002</v>
      </c>
      <c r="J418" s="103">
        <f t="shared" ref="J418:N418" si="87">J419+J420</f>
        <v>0</v>
      </c>
      <c r="K418" s="103">
        <f t="shared" si="87"/>
        <v>0</v>
      </c>
      <c r="L418" s="103">
        <f t="shared" si="87"/>
        <v>0</v>
      </c>
      <c r="M418" s="103">
        <f t="shared" si="87"/>
        <v>2331.8000000000002</v>
      </c>
      <c r="N418" s="103">
        <f t="shared" si="87"/>
        <v>1193.3</v>
      </c>
      <c r="O418" s="103">
        <f>N418/I418*100</f>
        <v>51.17505789518826</v>
      </c>
      <c r="P418" s="195"/>
      <c r="Q418" s="136"/>
      <c r="R418" s="10"/>
      <c r="S418" s="10"/>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7"/>
      <c r="FS418" s="7"/>
      <c r="FT418" s="7"/>
      <c r="FU418" s="7"/>
      <c r="FV418" s="7"/>
      <c r="FW418" s="7"/>
      <c r="FX418" s="7"/>
      <c r="FY418" s="7"/>
      <c r="FZ418" s="7"/>
      <c r="GA418" s="7"/>
      <c r="GB418" s="7"/>
      <c r="GC418" s="7"/>
      <c r="GD418" s="7"/>
      <c r="GE418" s="7"/>
      <c r="GF418" s="7"/>
      <c r="GG418" s="7"/>
      <c r="GH418" s="7"/>
      <c r="GI418" s="7"/>
      <c r="GJ418" s="7"/>
      <c r="GK418" s="7"/>
      <c r="GL418" s="7"/>
      <c r="GM418" s="7"/>
      <c r="GN418" s="7"/>
      <c r="GO418" s="7"/>
      <c r="GP418" s="7"/>
      <c r="GQ418" s="7"/>
      <c r="GR418" s="7"/>
      <c r="GS418" s="7"/>
      <c r="GT418" s="7"/>
      <c r="GU418" s="7"/>
      <c r="GV418" s="7"/>
      <c r="GW418" s="7"/>
      <c r="GX418" s="7"/>
      <c r="GY418" s="7"/>
      <c r="GZ418" s="7"/>
      <c r="HA418" s="7"/>
      <c r="HB418" s="7"/>
      <c r="HC418" s="7"/>
      <c r="HD418" s="7"/>
      <c r="HE418" s="7"/>
      <c r="HF418" s="7"/>
      <c r="HG418" s="7"/>
      <c r="HH418" s="7"/>
      <c r="HI418" s="7"/>
      <c r="HJ418" s="7"/>
      <c r="HK418" s="7"/>
      <c r="HL418" s="7"/>
      <c r="HM418" s="7"/>
      <c r="HN418" s="7"/>
      <c r="HO418" s="7"/>
      <c r="HP418" s="7"/>
      <c r="HQ418" s="7"/>
      <c r="HR418" s="7"/>
      <c r="HS418" s="7"/>
      <c r="HT418" s="7"/>
      <c r="HU418" s="7"/>
      <c r="HV418" s="7"/>
      <c r="HW418" s="7"/>
      <c r="HX418" s="7"/>
      <c r="HY418" s="7"/>
      <c r="HZ418" s="7"/>
      <c r="IA418" s="7"/>
      <c r="IB418" s="7"/>
      <c r="IC418" s="7"/>
      <c r="ID418" s="7"/>
      <c r="IE418" s="7"/>
      <c r="IF418" s="7"/>
      <c r="IG418" s="7"/>
      <c r="IH418" s="7"/>
      <c r="II418" s="7"/>
      <c r="IJ418" s="7"/>
      <c r="IK418" s="7"/>
      <c r="IL418" s="7"/>
      <c r="IM418" s="7"/>
      <c r="IN418" s="7"/>
      <c r="IO418" s="7"/>
      <c r="IP418" s="7"/>
      <c r="IQ418" s="7"/>
      <c r="IR418" s="7"/>
      <c r="IS418" s="7"/>
      <c r="IT418" s="7"/>
      <c r="IU418" s="7"/>
      <c r="IV418" s="7"/>
      <c r="IW418" s="7"/>
      <c r="IX418" s="7"/>
      <c r="IY418" s="7"/>
      <c r="IZ418" s="7"/>
      <c r="JA418" s="7"/>
    </row>
    <row r="419" spans="1:261" s="8" customFormat="1" ht="31.95" customHeight="1" outlineLevel="1" x14ac:dyDescent="0.4">
      <c r="A419" s="114"/>
      <c r="B419" s="200"/>
      <c r="C419" s="200"/>
      <c r="D419" s="123"/>
      <c r="E419" s="123"/>
      <c r="F419" s="123"/>
      <c r="G419" s="123"/>
      <c r="H419" s="9" t="s">
        <v>8</v>
      </c>
      <c r="I419" s="103">
        <f>I421</f>
        <v>1529.8</v>
      </c>
      <c r="J419" s="103">
        <f t="shared" ref="J419:N419" si="88">J421</f>
        <v>0</v>
      </c>
      <c r="K419" s="103">
        <f t="shared" si="88"/>
        <v>0</v>
      </c>
      <c r="L419" s="103">
        <f t="shared" si="88"/>
        <v>0</v>
      </c>
      <c r="M419" s="103">
        <f t="shared" si="88"/>
        <v>1529.8</v>
      </c>
      <c r="N419" s="103">
        <f t="shared" si="88"/>
        <v>718.1</v>
      </c>
      <c r="O419" s="103">
        <f t="shared" ref="O419:O421" si="89">N419/I419*100</f>
        <v>46.94077657210093</v>
      </c>
      <c r="P419" s="196"/>
      <c r="Q419" s="136"/>
      <c r="R419" s="10"/>
      <c r="S419" s="10"/>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c r="HR419" s="7"/>
      <c r="HS419" s="7"/>
      <c r="HT419" s="7"/>
      <c r="HU419" s="7"/>
      <c r="HV419" s="7"/>
      <c r="HW419" s="7"/>
      <c r="HX419" s="7"/>
      <c r="HY419" s="7"/>
      <c r="HZ419" s="7"/>
      <c r="IA419" s="7"/>
      <c r="IB419" s="7"/>
      <c r="IC419" s="7"/>
      <c r="ID419" s="7"/>
      <c r="IE419" s="7"/>
      <c r="IF419" s="7"/>
      <c r="IG419" s="7"/>
      <c r="IH419" s="7"/>
      <c r="II419" s="7"/>
      <c r="IJ419" s="7"/>
      <c r="IK419" s="7"/>
      <c r="IL419" s="7"/>
      <c r="IM419" s="7"/>
      <c r="IN419" s="7"/>
      <c r="IO419" s="7"/>
      <c r="IP419" s="7"/>
      <c r="IQ419" s="7"/>
      <c r="IR419" s="7"/>
      <c r="IS419" s="7"/>
      <c r="IT419" s="7"/>
      <c r="IU419" s="7"/>
      <c r="IV419" s="7"/>
      <c r="IW419" s="7"/>
      <c r="IX419" s="7"/>
      <c r="IY419" s="7"/>
      <c r="IZ419" s="7"/>
      <c r="JA419" s="7"/>
    </row>
    <row r="420" spans="1:261" s="8" customFormat="1" ht="90" customHeight="1" outlineLevel="1" x14ac:dyDescent="0.4">
      <c r="A420" s="115"/>
      <c r="B420" s="201"/>
      <c r="C420" s="201"/>
      <c r="D420" s="124"/>
      <c r="E420" s="124"/>
      <c r="F420" s="124"/>
      <c r="G420" s="124"/>
      <c r="H420" s="9" t="s">
        <v>139</v>
      </c>
      <c r="I420" s="103">
        <f>I423</f>
        <v>802</v>
      </c>
      <c r="J420" s="103">
        <f t="shared" ref="J420:N420" si="90">J423</f>
        <v>0</v>
      </c>
      <c r="K420" s="103">
        <f t="shared" si="90"/>
        <v>0</v>
      </c>
      <c r="L420" s="103">
        <f t="shared" si="90"/>
        <v>0</v>
      </c>
      <c r="M420" s="103">
        <f t="shared" si="90"/>
        <v>802</v>
      </c>
      <c r="N420" s="103">
        <f t="shared" si="90"/>
        <v>475.2</v>
      </c>
      <c r="O420" s="103">
        <f t="shared" si="89"/>
        <v>59.251870324189525</v>
      </c>
      <c r="P420" s="202"/>
      <c r="Q420" s="136"/>
      <c r="R420" s="10"/>
      <c r="S420" s="10"/>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c r="EL420" s="7"/>
      <c r="EM420" s="7"/>
      <c r="EN420" s="7"/>
      <c r="EO420" s="7"/>
      <c r="EP420" s="7"/>
      <c r="EQ420" s="7"/>
      <c r="ER420" s="7"/>
      <c r="ES420" s="7"/>
      <c r="ET420" s="7"/>
      <c r="EU420" s="7"/>
      <c r="EV420" s="7"/>
      <c r="EW420" s="7"/>
      <c r="EX420" s="7"/>
      <c r="EY420" s="7"/>
      <c r="EZ420" s="7"/>
      <c r="FA420" s="7"/>
      <c r="FB420" s="7"/>
      <c r="FC420" s="7"/>
      <c r="FD420" s="7"/>
      <c r="FE420" s="7"/>
      <c r="FF420" s="7"/>
      <c r="FG420" s="7"/>
      <c r="FH420" s="7"/>
      <c r="FI420" s="7"/>
      <c r="FJ420" s="7"/>
      <c r="FK420" s="7"/>
      <c r="FL420" s="7"/>
      <c r="FM420" s="7"/>
      <c r="FN420" s="7"/>
      <c r="FO420" s="7"/>
      <c r="FP420" s="7"/>
      <c r="FQ420" s="7"/>
      <c r="FR420" s="7"/>
      <c r="FS420" s="7"/>
      <c r="FT420" s="7"/>
      <c r="FU420" s="7"/>
      <c r="FV420" s="7"/>
      <c r="FW420" s="7"/>
      <c r="FX420" s="7"/>
      <c r="FY420" s="7"/>
      <c r="FZ420" s="7"/>
      <c r="GA420" s="7"/>
      <c r="GB420" s="7"/>
      <c r="GC420" s="7"/>
      <c r="GD420" s="7"/>
      <c r="GE420" s="7"/>
      <c r="GF420" s="7"/>
      <c r="GG420" s="7"/>
      <c r="GH420" s="7"/>
      <c r="GI420" s="7"/>
      <c r="GJ420" s="7"/>
      <c r="GK420" s="7"/>
      <c r="GL420" s="7"/>
      <c r="GM420" s="7"/>
      <c r="GN420" s="7"/>
      <c r="GO420" s="7"/>
      <c r="GP420" s="7"/>
      <c r="GQ420" s="7"/>
      <c r="GR420" s="7"/>
      <c r="GS420" s="7"/>
      <c r="GT420" s="7"/>
      <c r="GU420" s="7"/>
      <c r="GV420" s="7"/>
      <c r="GW420" s="7"/>
      <c r="GX420" s="7"/>
      <c r="GY420" s="7"/>
      <c r="GZ420" s="7"/>
      <c r="HA420" s="7"/>
      <c r="HB420" s="7"/>
      <c r="HC420" s="7"/>
      <c r="HD420" s="7"/>
      <c r="HE420" s="7"/>
      <c r="HF420" s="7"/>
      <c r="HG420" s="7"/>
      <c r="HH420" s="7"/>
      <c r="HI420" s="7"/>
      <c r="HJ420" s="7"/>
      <c r="HK420" s="7"/>
      <c r="HL420" s="7"/>
      <c r="HM420" s="7"/>
      <c r="HN420" s="7"/>
      <c r="HO420" s="7"/>
      <c r="HP420" s="7"/>
      <c r="HQ420" s="7"/>
      <c r="HR420" s="7"/>
      <c r="HS420" s="7"/>
      <c r="HT420" s="7"/>
      <c r="HU420" s="7"/>
      <c r="HV420" s="7"/>
      <c r="HW420" s="7"/>
      <c r="HX420" s="7"/>
      <c r="HY420" s="7"/>
      <c r="HZ420" s="7"/>
      <c r="IA420" s="7"/>
      <c r="IB420" s="7"/>
      <c r="IC420" s="7"/>
      <c r="ID420" s="7"/>
      <c r="IE420" s="7"/>
      <c r="IF420" s="7"/>
      <c r="IG420" s="7"/>
      <c r="IH420" s="7"/>
      <c r="II420" s="7"/>
      <c r="IJ420" s="7"/>
      <c r="IK420" s="7"/>
      <c r="IL420" s="7"/>
      <c r="IM420" s="7"/>
      <c r="IN420" s="7"/>
      <c r="IO420" s="7"/>
      <c r="IP420" s="7"/>
      <c r="IQ420" s="7"/>
      <c r="IR420" s="7"/>
      <c r="IS420" s="7"/>
      <c r="IT420" s="7"/>
      <c r="IU420" s="7"/>
      <c r="IV420" s="7"/>
      <c r="IW420" s="7"/>
      <c r="IX420" s="7"/>
      <c r="IY420" s="7"/>
      <c r="IZ420" s="7"/>
      <c r="JA420" s="7"/>
    </row>
    <row r="421" spans="1:261" s="8" customFormat="1" ht="399" outlineLevel="1" x14ac:dyDescent="0.4">
      <c r="A421" s="85" t="s">
        <v>70</v>
      </c>
      <c r="B421" s="36" t="s">
        <v>119</v>
      </c>
      <c r="C421" s="9" t="s">
        <v>386</v>
      </c>
      <c r="D421" s="65">
        <v>44197</v>
      </c>
      <c r="E421" s="65">
        <v>44561</v>
      </c>
      <c r="F421" s="65">
        <v>44197</v>
      </c>
      <c r="G421" s="65"/>
      <c r="H421" s="9" t="s">
        <v>8</v>
      </c>
      <c r="I421" s="103">
        <f>M421+J421</f>
        <v>1529.8</v>
      </c>
      <c r="J421" s="103"/>
      <c r="K421" s="103"/>
      <c r="L421" s="103"/>
      <c r="M421" s="103">
        <v>1529.8</v>
      </c>
      <c r="N421" s="103">
        <v>718.1</v>
      </c>
      <c r="O421" s="103">
        <f t="shared" si="89"/>
        <v>46.94077657210093</v>
      </c>
      <c r="P421" s="91" t="s">
        <v>513</v>
      </c>
      <c r="Q421" s="91"/>
      <c r="R421" s="10"/>
      <c r="S421" s="10"/>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c r="EL421" s="7"/>
      <c r="EM421" s="7"/>
      <c r="EN421" s="7"/>
      <c r="EO421" s="7"/>
      <c r="EP421" s="7"/>
      <c r="EQ421" s="7"/>
      <c r="ER421" s="7"/>
      <c r="ES421" s="7"/>
      <c r="ET421" s="7"/>
      <c r="EU421" s="7"/>
      <c r="EV421" s="7"/>
      <c r="EW421" s="7"/>
      <c r="EX421" s="7"/>
      <c r="EY421" s="7"/>
      <c r="EZ421" s="7"/>
      <c r="FA421" s="7"/>
      <c r="FB421" s="7"/>
      <c r="FC421" s="7"/>
      <c r="FD421" s="7"/>
      <c r="FE421" s="7"/>
      <c r="FF421" s="7"/>
      <c r="FG421" s="7"/>
      <c r="FH421" s="7"/>
      <c r="FI421" s="7"/>
      <c r="FJ421" s="7"/>
      <c r="FK421" s="7"/>
      <c r="FL421" s="7"/>
      <c r="FM421" s="7"/>
      <c r="FN421" s="7"/>
      <c r="FO421" s="7"/>
      <c r="FP421" s="7"/>
      <c r="FQ421" s="7"/>
      <c r="FR421" s="7"/>
      <c r="FS421" s="7"/>
      <c r="FT421" s="7"/>
      <c r="FU421" s="7"/>
      <c r="FV421" s="7"/>
      <c r="FW421" s="7"/>
      <c r="FX421" s="7"/>
      <c r="FY421" s="7"/>
      <c r="FZ421" s="7"/>
      <c r="GA421" s="7"/>
      <c r="GB421" s="7"/>
      <c r="GC421" s="7"/>
      <c r="GD421" s="7"/>
      <c r="GE421" s="7"/>
      <c r="GF421" s="7"/>
      <c r="GG421" s="7"/>
      <c r="GH421" s="7"/>
      <c r="GI421" s="7"/>
      <c r="GJ421" s="7"/>
      <c r="GK421" s="7"/>
      <c r="GL421" s="7"/>
      <c r="GM421" s="7"/>
      <c r="GN421" s="7"/>
      <c r="GO421" s="7"/>
      <c r="GP421" s="7"/>
      <c r="GQ421" s="7"/>
      <c r="GR421" s="7"/>
      <c r="GS421" s="7"/>
      <c r="GT421" s="7"/>
      <c r="GU421" s="7"/>
      <c r="GV421" s="7"/>
      <c r="GW421" s="7"/>
      <c r="GX421" s="7"/>
      <c r="GY421" s="7"/>
      <c r="GZ421" s="7"/>
      <c r="HA421" s="7"/>
      <c r="HB421" s="7"/>
      <c r="HC421" s="7"/>
      <c r="HD421" s="7"/>
      <c r="HE421" s="7"/>
      <c r="HF421" s="7"/>
      <c r="HG421" s="7"/>
      <c r="HH421" s="7"/>
      <c r="HI421" s="7"/>
      <c r="HJ421" s="7"/>
      <c r="HK421" s="7"/>
      <c r="HL421" s="7"/>
      <c r="HM421" s="7"/>
      <c r="HN421" s="7"/>
      <c r="HO421" s="7"/>
      <c r="HP421" s="7"/>
      <c r="HQ421" s="7"/>
      <c r="HR421" s="7"/>
      <c r="HS421" s="7"/>
      <c r="HT421" s="7"/>
      <c r="HU421" s="7"/>
      <c r="HV421" s="7"/>
      <c r="HW421" s="7"/>
      <c r="HX421" s="7"/>
      <c r="HY421" s="7"/>
      <c r="HZ421" s="7"/>
      <c r="IA421" s="7"/>
      <c r="IB421" s="7"/>
      <c r="IC421" s="7"/>
      <c r="ID421" s="7"/>
      <c r="IE421" s="7"/>
      <c r="IF421" s="7"/>
      <c r="IG421" s="7"/>
      <c r="IH421" s="7"/>
      <c r="II421" s="7"/>
      <c r="IJ421" s="7"/>
      <c r="IK421" s="7"/>
      <c r="IL421" s="7"/>
      <c r="IM421" s="7"/>
      <c r="IN421" s="7"/>
      <c r="IO421" s="7"/>
      <c r="IP421" s="7"/>
      <c r="IQ421" s="7"/>
      <c r="IR421" s="7"/>
      <c r="IS421" s="7"/>
      <c r="IT421" s="7"/>
      <c r="IU421" s="7"/>
      <c r="IV421" s="7"/>
      <c r="IW421" s="7"/>
      <c r="IX421" s="7"/>
      <c r="IY421" s="7"/>
      <c r="IZ421" s="7"/>
      <c r="JA421" s="7"/>
    </row>
    <row r="422" spans="1:261" s="8" customFormat="1" ht="279.75" customHeight="1" outlineLevel="1" x14ac:dyDescent="0.4">
      <c r="A422" s="85" t="s">
        <v>71</v>
      </c>
      <c r="B422" s="11" t="s">
        <v>69</v>
      </c>
      <c r="C422" s="63" t="s">
        <v>387</v>
      </c>
      <c r="D422" s="65">
        <v>44409</v>
      </c>
      <c r="E422" s="65">
        <v>44530</v>
      </c>
      <c r="F422" s="65">
        <v>44378</v>
      </c>
      <c r="G422" s="65"/>
      <c r="H422" s="9" t="s">
        <v>10</v>
      </c>
      <c r="I422" s="103" t="s">
        <v>11</v>
      </c>
      <c r="J422" s="103" t="s">
        <v>11</v>
      </c>
      <c r="K422" s="103" t="s">
        <v>11</v>
      </c>
      <c r="L422" s="103" t="s">
        <v>11</v>
      </c>
      <c r="M422" s="103" t="s">
        <v>11</v>
      </c>
      <c r="N422" s="103" t="s">
        <v>11</v>
      </c>
      <c r="O422" s="103" t="s">
        <v>11</v>
      </c>
      <c r="P422" s="91" t="s">
        <v>596</v>
      </c>
      <c r="Q422" s="91"/>
      <c r="R422" s="10"/>
      <c r="S422" s="10"/>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7"/>
      <c r="EV422" s="7"/>
      <c r="EW422" s="7"/>
      <c r="EX422" s="7"/>
      <c r="EY422" s="7"/>
      <c r="EZ422" s="7"/>
      <c r="FA422" s="7"/>
      <c r="FB422" s="7"/>
      <c r="FC422" s="7"/>
      <c r="FD422" s="7"/>
      <c r="FE422" s="7"/>
      <c r="FF422" s="7"/>
      <c r="FG422" s="7"/>
      <c r="FH422" s="7"/>
      <c r="FI422" s="7"/>
      <c r="FJ422" s="7"/>
      <c r="FK422" s="7"/>
      <c r="FL422" s="7"/>
      <c r="FM422" s="7"/>
      <c r="FN422" s="7"/>
      <c r="FO422" s="7"/>
      <c r="FP422" s="7"/>
      <c r="FQ422" s="7"/>
      <c r="FR422" s="7"/>
      <c r="FS422" s="7"/>
      <c r="FT422" s="7"/>
      <c r="FU422" s="7"/>
      <c r="FV422" s="7"/>
      <c r="FW422" s="7"/>
      <c r="FX422" s="7"/>
      <c r="FY422" s="7"/>
      <c r="FZ422" s="7"/>
      <c r="GA422" s="7"/>
      <c r="GB422" s="7"/>
      <c r="GC422" s="7"/>
      <c r="GD422" s="7"/>
      <c r="GE422" s="7"/>
      <c r="GF422" s="7"/>
      <c r="GG422" s="7"/>
      <c r="GH422" s="7"/>
      <c r="GI422" s="7"/>
      <c r="GJ422" s="7"/>
      <c r="GK422" s="7"/>
      <c r="GL422" s="7"/>
      <c r="GM422" s="7"/>
      <c r="GN422" s="7"/>
      <c r="GO422" s="7"/>
      <c r="GP422" s="7"/>
      <c r="GQ422" s="7"/>
      <c r="GR422" s="7"/>
      <c r="GS422" s="7"/>
      <c r="GT422" s="7"/>
      <c r="GU422" s="7"/>
      <c r="GV422" s="7"/>
      <c r="GW422" s="7"/>
      <c r="GX422" s="7"/>
      <c r="GY422" s="7"/>
      <c r="GZ422" s="7"/>
      <c r="HA422" s="7"/>
      <c r="HB422" s="7"/>
      <c r="HC422" s="7"/>
      <c r="HD422" s="7"/>
      <c r="HE422" s="7"/>
      <c r="HF422" s="7"/>
      <c r="HG422" s="7"/>
      <c r="HH422" s="7"/>
      <c r="HI422" s="7"/>
      <c r="HJ422" s="7"/>
      <c r="HK422" s="7"/>
      <c r="HL422" s="7"/>
      <c r="HM422" s="7"/>
      <c r="HN422" s="7"/>
      <c r="HO422" s="7"/>
      <c r="HP422" s="7"/>
      <c r="HQ422" s="7"/>
      <c r="HR422" s="7"/>
      <c r="HS422" s="7"/>
      <c r="HT422" s="7"/>
      <c r="HU422" s="7"/>
      <c r="HV422" s="7"/>
      <c r="HW422" s="7"/>
      <c r="HX422" s="7"/>
      <c r="HY422" s="7"/>
      <c r="HZ422" s="7"/>
      <c r="IA422" s="7"/>
      <c r="IB422" s="7"/>
      <c r="IC422" s="7"/>
      <c r="ID422" s="7"/>
      <c r="IE422" s="7"/>
      <c r="IF422" s="7"/>
      <c r="IG422" s="7"/>
      <c r="IH422" s="7"/>
      <c r="II422" s="7"/>
      <c r="IJ422" s="7"/>
      <c r="IK422" s="7"/>
      <c r="IL422" s="7"/>
      <c r="IM422" s="7"/>
      <c r="IN422" s="7"/>
      <c r="IO422" s="7"/>
      <c r="IP422" s="7"/>
      <c r="IQ422" s="7"/>
      <c r="IR422" s="7"/>
      <c r="IS422" s="7"/>
      <c r="IT422" s="7"/>
      <c r="IU422" s="7"/>
      <c r="IV422" s="7"/>
      <c r="IW422" s="7"/>
      <c r="IX422" s="7"/>
      <c r="IY422" s="7"/>
      <c r="IZ422" s="7"/>
      <c r="JA422" s="7"/>
    </row>
    <row r="423" spans="1:261" s="8" customFormat="1" ht="87" customHeight="1" outlineLevel="1" x14ac:dyDescent="0.4">
      <c r="A423" s="85" t="s">
        <v>72</v>
      </c>
      <c r="B423" s="11" t="s">
        <v>73</v>
      </c>
      <c r="C423" s="9" t="s">
        <v>203</v>
      </c>
      <c r="D423" s="65">
        <v>44197</v>
      </c>
      <c r="E423" s="65">
        <v>44561</v>
      </c>
      <c r="F423" s="65">
        <v>44197</v>
      </c>
      <c r="G423" s="65"/>
      <c r="H423" s="9" t="s">
        <v>107</v>
      </c>
      <c r="I423" s="105">
        <f>M423</f>
        <v>802</v>
      </c>
      <c r="J423" s="105"/>
      <c r="K423" s="105"/>
      <c r="L423" s="105"/>
      <c r="M423" s="105">
        <v>802</v>
      </c>
      <c r="N423" s="105">
        <v>475.2</v>
      </c>
      <c r="O423" s="105">
        <f>N423/I423*100</f>
        <v>59.251870324189525</v>
      </c>
      <c r="P423" s="91" t="s">
        <v>514</v>
      </c>
      <c r="Q423" s="91"/>
      <c r="R423" s="10"/>
      <c r="S423" s="10"/>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7"/>
      <c r="FS423" s="7"/>
      <c r="FT423" s="7"/>
      <c r="FU423" s="7"/>
      <c r="FV423" s="7"/>
      <c r="FW423" s="7"/>
      <c r="FX423" s="7"/>
      <c r="FY423" s="7"/>
      <c r="FZ423" s="7"/>
      <c r="GA423" s="7"/>
      <c r="GB423" s="7"/>
      <c r="GC423" s="7"/>
      <c r="GD423" s="7"/>
      <c r="GE423" s="7"/>
      <c r="GF423" s="7"/>
      <c r="GG423" s="7"/>
      <c r="GH423" s="7"/>
      <c r="GI423" s="7"/>
      <c r="GJ423" s="7"/>
      <c r="GK423" s="7"/>
      <c r="GL423" s="7"/>
      <c r="GM423" s="7"/>
      <c r="GN423" s="7"/>
      <c r="GO423" s="7"/>
      <c r="GP423" s="7"/>
      <c r="GQ423" s="7"/>
      <c r="GR423" s="7"/>
      <c r="GS423" s="7"/>
      <c r="GT423" s="7"/>
      <c r="GU423" s="7"/>
      <c r="GV423" s="7"/>
      <c r="GW423" s="7"/>
      <c r="GX423" s="7"/>
      <c r="GY423" s="7"/>
      <c r="GZ423" s="7"/>
      <c r="HA423" s="7"/>
      <c r="HB423" s="7"/>
      <c r="HC423" s="7"/>
      <c r="HD423" s="7"/>
      <c r="HE423" s="7"/>
      <c r="HF423" s="7"/>
      <c r="HG423" s="7"/>
      <c r="HH423" s="7"/>
      <c r="HI423" s="7"/>
      <c r="HJ423" s="7"/>
      <c r="HK423" s="7"/>
      <c r="HL423" s="7"/>
      <c r="HM423" s="7"/>
      <c r="HN423" s="7"/>
      <c r="HO423" s="7"/>
      <c r="HP423" s="7"/>
      <c r="HQ423" s="7"/>
      <c r="HR423" s="7"/>
      <c r="HS423" s="7"/>
      <c r="HT423" s="7"/>
      <c r="HU423" s="7"/>
      <c r="HV423" s="7"/>
      <c r="HW423" s="7"/>
      <c r="HX423" s="7"/>
      <c r="HY423" s="7"/>
      <c r="HZ423" s="7"/>
      <c r="IA423" s="7"/>
      <c r="IB423" s="7"/>
      <c r="IC423" s="7"/>
      <c r="ID423" s="7"/>
      <c r="IE423" s="7"/>
      <c r="IF423" s="7"/>
      <c r="IG423" s="7"/>
      <c r="IH423" s="7"/>
      <c r="II423" s="7"/>
      <c r="IJ423" s="7"/>
      <c r="IK423" s="7"/>
      <c r="IL423" s="7"/>
      <c r="IM423" s="7"/>
      <c r="IN423" s="7"/>
      <c r="IO423" s="7"/>
      <c r="IP423" s="7"/>
      <c r="IQ423" s="7"/>
      <c r="IR423" s="7"/>
      <c r="IS423" s="7"/>
      <c r="IT423" s="7"/>
      <c r="IU423" s="7"/>
      <c r="IV423" s="7"/>
      <c r="IW423" s="7"/>
      <c r="IX423" s="7"/>
      <c r="IY423" s="7"/>
      <c r="IZ423" s="7"/>
      <c r="JA423" s="7"/>
    </row>
    <row r="424" spans="1:261" s="8" customFormat="1" ht="180.75" customHeight="1" outlineLevel="1" x14ac:dyDescent="0.4">
      <c r="A424" s="85" t="s">
        <v>32</v>
      </c>
      <c r="B424" s="9" t="s">
        <v>74</v>
      </c>
      <c r="C424" s="63" t="s">
        <v>388</v>
      </c>
      <c r="D424" s="65">
        <v>44197</v>
      </c>
      <c r="E424" s="65">
        <v>44561</v>
      </c>
      <c r="F424" s="65">
        <v>44197</v>
      </c>
      <c r="G424" s="65"/>
      <c r="H424" s="9" t="s">
        <v>140</v>
      </c>
      <c r="I424" s="105">
        <f>I425</f>
        <v>120000</v>
      </c>
      <c r="J424" s="105">
        <f t="shared" ref="J424:N424" si="91">J425</f>
        <v>0</v>
      </c>
      <c r="K424" s="105">
        <f t="shared" si="91"/>
        <v>0</v>
      </c>
      <c r="L424" s="105">
        <f t="shared" si="91"/>
        <v>0</v>
      </c>
      <c r="M424" s="105">
        <f t="shared" si="91"/>
        <v>120000</v>
      </c>
      <c r="N424" s="105">
        <f t="shared" si="91"/>
        <v>112991.11</v>
      </c>
      <c r="O424" s="105">
        <f>N424/I424*100</f>
        <v>94.159258333333327</v>
      </c>
      <c r="P424" s="37"/>
      <c r="Q424" s="37"/>
      <c r="R424" s="10"/>
      <c r="S424" s="10"/>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c r="EL424" s="7"/>
      <c r="EM424" s="7"/>
      <c r="EN424" s="7"/>
      <c r="EO424" s="7"/>
      <c r="EP424" s="7"/>
      <c r="EQ424" s="7"/>
      <c r="ER424" s="7"/>
      <c r="ES424" s="7"/>
      <c r="ET424" s="7"/>
      <c r="EU424" s="7"/>
      <c r="EV424" s="7"/>
      <c r="EW424" s="7"/>
      <c r="EX424" s="7"/>
      <c r="EY424" s="7"/>
      <c r="EZ424" s="7"/>
      <c r="FA424" s="7"/>
      <c r="FB424" s="7"/>
      <c r="FC424" s="7"/>
      <c r="FD424" s="7"/>
      <c r="FE424" s="7"/>
      <c r="FF424" s="7"/>
      <c r="FG424" s="7"/>
      <c r="FH424" s="7"/>
      <c r="FI424" s="7"/>
      <c r="FJ424" s="7"/>
      <c r="FK424" s="7"/>
      <c r="FL424" s="7"/>
      <c r="FM424" s="7"/>
      <c r="FN424" s="7"/>
      <c r="FO424" s="7"/>
      <c r="FP424" s="7"/>
      <c r="FQ424" s="7"/>
      <c r="FR424" s="7"/>
      <c r="FS424" s="7"/>
      <c r="FT424" s="7"/>
      <c r="FU424" s="7"/>
      <c r="FV424" s="7"/>
      <c r="FW424" s="7"/>
      <c r="FX424" s="7"/>
      <c r="FY424" s="7"/>
      <c r="FZ424" s="7"/>
      <c r="GA424" s="7"/>
      <c r="GB424" s="7"/>
      <c r="GC424" s="7"/>
      <c r="GD424" s="7"/>
      <c r="GE424" s="7"/>
      <c r="GF424" s="7"/>
      <c r="GG424" s="7"/>
      <c r="GH424" s="7"/>
      <c r="GI424" s="7"/>
      <c r="GJ424" s="7"/>
      <c r="GK424" s="7"/>
      <c r="GL424" s="7"/>
      <c r="GM424" s="7"/>
      <c r="GN424" s="7"/>
      <c r="GO424" s="7"/>
      <c r="GP424" s="7"/>
      <c r="GQ424" s="7"/>
      <c r="GR424" s="7"/>
      <c r="GS424" s="7"/>
      <c r="GT424" s="7"/>
      <c r="GU424" s="7"/>
      <c r="GV424" s="7"/>
      <c r="GW424" s="7"/>
      <c r="GX424" s="7"/>
      <c r="GY424" s="7"/>
      <c r="GZ424" s="7"/>
      <c r="HA424" s="7"/>
      <c r="HB424" s="7"/>
      <c r="HC424" s="7"/>
      <c r="HD424" s="7"/>
      <c r="HE424" s="7"/>
      <c r="HF424" s="7"/>
      <c r="HG424" s="7"/>
      <c r="HH424" s="7"/>
      <c r="HI424" s="7"/>
      <c r="HJ424" s="7"/>
      <c r="HK424" s="7"/>
      <c r="HL424" s="7"/>
      <c r="HM424" s="7"/>
      <c r="HN424" s="7"/>
      <c r="HO424" s="7"/>
      <c r="HP424" s="7"/>
      <c r="HQ424" s="7"/>
      <c r="HR424" s="7"/>
      <c r="HS424" s="7"/>
      <c r="HT424" s="7"/>
      <c r="HU424" s="7"/>
      <c r="HV424" s="7"/>
      <c r="HW424" s="7"/>
      <c r="HX424" s="7"/>
      <c r="HY424" s="7"/>
      <c r="HZ424" s="7"/>
      <c r="IA424" s="7"/>
      <c r="IB424" s="7"/>
      <c r="IC424" s="7"/>
      <c r="ID424" s="7"/>
      <c r="IE424" s="7"/>
      <c r="IF424" s="7"/>
      <c r="IG424" s="7"/>
      <c r="IH424" s="7"/>
      <c r="II424" s="7"/>
      <c r="IJ424" s="7"/>
      <c r="IK424" s="7"/>
      <c r="IL424" s="7"/>
      <c r="IM424" s="7"/>
      <c r="IN424" s="7"/>
      <c r="IO424" s="7"/>
      <c r="IP424" s="7"/>
      <c r="IQ424" s="7"/>
      <c r="IR424" s="7"/>
      <c r="IS424" s="7"/>
      <c r="IT424" s="7"/>
      <c r="IU424" s="7"/>
      <c r="IV424" s="7"/>
      <c r="IW424" s="7"/>
      <c r="IX424" s="7"/>
      <c r="IY424" s="7"/>
      <c r="IZ424" s="7"/>
      <c r="JA424" s="7"/>
    </row>
    <row r="425" spans="1:261" s="8" customFormat="1" ht="183.75" customHeight="1" outlineLevel="1" x14ac:dyDescent="0.4">
      <c r="A425" s="85" t="s">
        <v>34</v>
      </c>
      <c r="B425" s="38" t="s">
        <v>75</v>
      </c>
      <c r="C425" s="9" t="s">
        <v>389</v>
      </c>
      <c r="D425" s="65">
        <v>44197</v>
      </c>
      <c r="E425" s="65">
        <v>44561</v>
      </c>
      <c r="F425" s="65">
        <v>44197</v>
      </c>
      <c r="G425" s="65"/>
      <c r="H425" s="9" t="s">
        <v>139</v>
      </c>
      <c r="I425" s="105">
        <v>120000</v>
      </c>
      <c r="J425" s="105"/>
      <c r="K425" s="105"/>
      <c r="L425" s="105"/>
      <c r="M425" s="105">
        <v>120000</v>
      </c>
      <c r="N425" s="105">
        <v>112991.11</v>
      </c>
      <c r="O425" s="105">
        <f>N425/I425*100</f>
        <v>94.159258333333327</v>
      </c>
      <c r="P425" s="39" t="s">
        <v>535</v>
      </c>
      <c r="Q425" s="39"/>
      <c r="R425" s="10"/>
      <c r="S425" s="10"/>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7"/>
      <c r="FS425" s="7"/>
      <c r="FT425" s="7"/>
      <c r="FU425" s="7"/>
      <c r="FV425" s="7"/>
      <c r="FW425" s="7"/>
      <c r="FX425" s="7"/>
      <c r="FY425" s="7"/>
      <c r="FZ425" s="7"/>
      <c r="GA425" s="7"/>
      <c r="GB425" s="7"/>
      <c r="GC425" s="7"/>
      <c r="GD425" s="7"/>
      <c r="GE425" s="7"/>
      <c r="GF425" s="7"/>
      <c r="GG425" s="7"/>
      <c r="GH425" s="7"/>
      <c r="GI425" s="7"/>
      <c r="GJ425" s="7"/>
      <c r="GK425" s="7"/>
      <c r="GL425" s="7"/>
      <c r="GM425" s="7"/>
      <c r="GN425" s="7"/>
      <c r="GO425" s="7"/>
      <c r="GP425" s="7"/>
      <c r="GQ425" s="7"/>
      <c r="GR425" s="7"/>
      <c r="GS425" s="7"/>
      <c r="GT425" s="7"/>
      <c r="GU425" s="7"/>
      <c r="GV425" s="7"/>
      <c r="GW425" s="7"/>
      <c r="GX425" s="7"/>
      <c r="GY425" s="7"/>
      <c r="GZ425" s="7"/>
      <c r="HA425" s="7"/>
      <c r="HB425" s="7"/>
      <c r="HC425" s="7"/>
      <c r="HD425" s="7"/>
      <c r="HE425" s="7"/>
      <c r="HF425" s="7"/>
      <c r="HG425" s="7"/>
      <c r="HH425" s="7"/>
      <c r="HI425" s="7"/>
      <c r="HJ425" s="7"/>
      <c r="HK425" s="7"/>
      <c r="HL425" s="7"/>
      <c r="HM425" s="7"/>
      <c r="HN425" s="7"/>
      <c r="HO425" s="7"/>
      <c r="HP425" s="7"/>
      <c r="HQ425" s="7"/>
      <c r="HR425" s="7"/>
      <c r="HS425" s="7"/>
      <c r="HT425" s="7"/>
      <c r="HU425" s="7"/>
      <c r="HV425" s="7"/>
      <c r="HW425" s="7"/>
      <c r="HX425" s="7"/>
      <c r="HY425" s="7"/>
      <c r="HZ425" s="7"/>
      <c r="IA425" s="7"/>
      <c r="IB425" s="7"/>
      <c r="IC425" s="7"/>
      <c r="ID425" s="7"/>
      <c r="IE425" s="7"/>
      <c r="IF425" s="7"/>
      <c r="IG425" s="7"/>
      <c r="IH425" s="7"/>
      <c r="II425" s="7"/>
      <c r="IJ425" s="7"/>
      <c r="IK425" s="7"/>
      <c r="IL425" s="7"/>
      <c r="IM425" s="7"/>
      <c r="IN425" s="7"/>
      <c r="IO425" s="7"/>
      <c r="IP425" s="7"/>
      <c r="IQ425" s="7"/>
      <c r="IR425" s="7"/>
      <c r="IS425" s="7"/>
      <c r="IT425" s="7"/>
      <c r="IU425" s="7"/>
      <c r="IV425" s="7"/>
      <c r="IW425" s="7"/>
      <c r="IX425" s="7"/>
      <c r="IY425" s="7"/>
      <c r="IZ425" s="7"/>
      <c r="JA425" s="7"/>
    </row>
    <row r="426" spans="1:261" s="8" customFormat="1" ht="198" customHeight="1" outlineLevel="1" x14ac:dyDescent="0.4">
      <c r="A426" s="85" t="s">
        <v>33</v>
      </c>
      <c r="B426" s="11" t="s">
        <v>76</v>
      </c>
      <c r="C426" s="9" t="s">
        <v>390</v>
      </c>
      <c r="D426" s="65">
        <v>44197</v>
      </c>
      <c r="E426" s="65">
        <v>44561</v>
      </c>
      <c r="F426" s="65">
        <v>44197</v>
      </c>
      <c r="G426" s="65"/>
      <c r="H426" s="9" t="s">
        <v>10</v>
      </c>
      <c r="I426" s="105" t="s">
        <v>11</v>
      </c>
      <c r="J426" s="105" t="s">
        <v>11</v>
      </c>
      <c r="K426" s="105" t="s">
        <v>11</v>
      </c>
      <c r="L426" s="105" t="s">
        <v>11</v>
      </c>
      <c r="M426" s="105" t="s">
        <v>11</v>
      </c>
      <c r="N426" s="105" t="s">
        <v>11</v>
      </c>
      <c r="O426" s="105" t="s">
        <v>11</v>
      </c>
      <c r="P426" s="39" t="s">
        <v>586</v>
      </c>
      <c r="Q426" s="39"/>
      <c r="R426" s="10"/>
      <c r="S426" s="10"/>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c r="EL426" s="7"/>
      <c r="EM426" s="7"/>
      <c r="EN426" s="7"/>
      <c r="EO426" s="7"/>
      <c r="EP426" s="7"/>
      <c r="EQ426" s="7"/>
      <c r="ER426" s="7"/>
      <c r="ES426" s="7"/>
      <c r="ET426" s="7"/>
      <c r="EU426" s="7"/>
      <c r="EV426" s="7"/>
      <c r="EW426" s="7"/>
      <c r="EX426" s="7"/>
      <c r="EY426" s="7"/>
      <c r="EZ426" s="7"/>
      <c r="FA426" s="7"/>
      <c r="FB426" s="7"/>
      <c r="FC426" s="7"/>
      <c r="FD426" s="7"/>
      <c r="FE426" s="7"/>
      <c r="FF426" s="7"/>
      <c r="FG426" s="7"/>
      <c r="FH426" s="7"/>
      <c r="FI426" s="7"/>
      <c r="FJ426" s="7"/>
      <c r="FK426" s="7"/>
      <c r="FL426" s="7"/>
      <c r="FM426" s="7"/>
      <c r="FN426" s="7"/>
      <c r="FO426" s="7"/>
      <c r="FP426" s="7"/>
      <c r="FQ426" s="7"/>
      <c r="FR426" s="7"/>
      <c r="FS426" s="7"/>
      <c r="FT426" s="7"/>
      <c r="FU426" s="7"/>
      <c r="FV426" s="7"/>
      <c r="FW426" s="7"/>
      <c r="FX426" s="7"/>
      <c r="FY426" s="7"/>
      <c r="FZ426" s="7"/>
      <c r="GA426" s="7"/>
      <c r="GB426" s="7"/>
      <c r="GC426" s="7"/>
      <c r="GD426" s="7"/>
      <c r="GE426" s="7"/>
      <c r="GF426" s="7"/>
      <c r="GG426" s="7"/>
      <c r="GH426" s="7"/>
      <c r="GI426" s="7"/>
      <c r="GJ426" s="7"/>
      <c r="GK426" s="7"/>
      <c r="GL426" s="7"/>
      <c r="GM426" s="7"/>
      <c r="GN426" s="7"/>
      <c r="GO426" s="7"/>
      <c r="GP426" s="7"/>
      <c r="GQ426" s="7"/>
      <c r="GR426" s="7"/>
      <c r="GS426" s="7"/>
      <c r="GT426" s="7"/>
      <c r="GU426" s="7"/>
      <c r="GV426" s="7"/>
      <c r="GW426" s="7"/>
      <c r="GX426" s="7"/>
      <c r="GY426" s="7"/>
      <c r="GZ426" s="7"/>
      <c r="HA426" s="7"/>
      <c r="HB426" s="7"/>
      <c r="HC426" s="7"/>
      <c r="HD426" s="7"/>
      <c r="HE426" s="7"/>
      <c r="HF426" s="7"/>
      <c r="HG426" s="7"/>
      <c r="HH426" s="7"/>
      <c r="HI426" s="7"/>
      <c r="HJ426" s="7"/>
      <c r="HK426" s="7"/>
      <c r="HL426" s="7"/>
      <c r="HM426" s="7"/>
      <c r="HN426" s="7"/>
      <c r="HO426" s="7"/>
      <c r="HP426" s="7"/>
      <c r="HQ426" s="7"/>
      <c r="HR426" s="7"/>
      <c r="HS426" s="7"/>
      <c r="HT426" s="7"/>
      <c r="HU426" s="7"/>
      <c r="HV426" s="7"/>
      <c r="HW426" s="7"/>
      <c r="HX426" s="7"/>
      <c r="HY426" s="7"/>
      <c r="HZ426" s="7"/>
      <c r="IA426" s="7"/>
      <c r="IB426" s="7"/>
      <c r="IC426" s="7"/>
      <c r="ID426" s="7"/>
      <c r="IE426" s="7"/>
      <c r="IF426" s="7"/>
      <c r="IG426" s="7"/>
      <c r="IH426" s="7"/>
      <c r="II426" s="7"/>
      <c r="IJ426" s="7"/>
      <c r="IK426" s="7"/>
      <c r="IL426" s="7"/>
      <c r="IM426" s="7"/>
      <c r="IN426" s="7"/>
      <c r="IO426" s="7"/>
      <c r="IP426" s="7"/>
      <c r="IQ426" s="7"/>
      <c r="IR426" s="7"/>
      <c r="IS426" s="7"/>
      <c r="IT426" s="7"/>
      <c r="IU426" s="7"/>
      <c r="IV426" s="7"/>
      <c r="IW426" s="7"/>
      <c r="IX426" s="7"/>
      <c r="IY426" s="7"/>
      <c r="IZ426" s="7"/>
      <c r="JA426" s="7"/>
    </row>
    <row r="427" spans="1:261" s="8" customFormat="1" ht="225.6" customHeight="1" outlineLevel="1" x14ac:dyDescent="0.4">
      <c r="A427" s="85" t="s">
        <v>35</v>
      </c>
      <c r="B427" s="9" t="s">
        <v>104</v>
      </c>
      <c r="C427" s="63" t="s">
        <v>391</v>
      </c>
      <c r="D427" s="65">
        <v>44197</v>
      </c>
      <c r="E427" s="65">
        <v>44561</v>
      </c>
      <c r="F427" s="65">
        <v>44197</v>
      </c>
      <c r="G427" s="65"/>
      <c r="H427" s="9" t="s">
        <v>140</v>
      </c>
      <c r="I427" s="105">
        <f>I429</f>
        <v>79450</v>
      </c>
      <c r="J427" s="105">
        <f t="shared" ref="J427:N427" si="92">J429</f>
        <v>0</v>
      </c>
      <c r="K427" s="105">
        <f t="shared" si="92"/>
        <v>0</v>
      </c>
      <c r="L427" s="105">
        <f t="shared" si="92"/>
        <v>0</v>
      </c>
      <c r="M427" s="105">
        <f t="shared" si="92"/>
        <v>79450</v>
      </c>
      <c r="N427" s="105">
        <f t="shared" si="92"/>
        <v>451.83</v>
      </c>
      <c r="O427" s="105">
        <f>N427/I427*100</f>
        <v>0.5686972938955317</v>
      </c>
      <c r="P427" s="39"/>
      <c r="Q427" s="39"/>
      <c r="R427" s="10"/>
      <c r="S427" s="10"/>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c r="GS427" s="7"/>
      <c r="GT427" s="7"/>
      <c r="GU427" s="7"/>
      <c r="GV427" s="7"/>
      <c r="GW427" s="7"/>
      <c r="GX427" s="7"/>
      <c r="GY427" s="7"/>
      <c r="GZ427" s="7"/>
      <c r="HA427" s="7"/>
      <c r="HB427" s="7"/>
      <c r="HC427" s="7"/>
      <c r="HD427" s="7"/>
      <c r="HE427" s="7"/>
      <c r="HF427" s="7"/>
      <c r="HG427" s="7"/>
      <c r="HH427" s="7"/>
      <c r="HI427" s="7"/>
      <c r="HJ427" s="7"/>
      <c r="HK427" s="7"/>
      <c r="HL427" s="7"/>
      <c r="HM427" s="7"/>
      <c r="HN427" s="7"/>
      <c r="HO427" s="7"/>
      <c r="HP427" s="7"/>
      <c r="HQ427" s="7"/>
      <c r="HR427" s="7"/>
      <c r="HS427" s="7"/>
      <c r="HT427" s="7"/>
      <c r="HU427" s="7"/>
      <c r="HV427" s="7"/>
      <c r="HW427" s="7"/>
      <c r="HX427" s="7"/>
      <c r="HY427" s="7"/>
      <c r="HZ427" s="7"/>
      <c r="IA427" s="7"/>
      <c r="IB427" s="7"/>
      <c r="IC427" s="7"/>
      <c r="ID427" s="7"/>
      <c r="IE427" s="7"/>
      <c r="IF427" s="7"/>
      <c r="IG427" s="7"/>
      <c r="IH427" s="7"/>
      <c r="II427" s="7"/>
      <c r="IJ427" s="7"/>
      <c r="IK427" s="7"/>
      <c r="IL427" s="7"/>
      <c r="IM427" s="7"/>
      <c r="IN427" s="7"/>
      <c r="IO427" s="7"/>
      <c r="IP427" s="7"/>
      <c r="IQ427" s="7"/>
      <c r="IR427" s="7"/>
      <c r="IS427" s="7"/>
      <c r="IT427" s="7"/>
      <c r="IU427" s="7"/>
      <c r="IV427" s="7"/>
      <c r="IW427" s="7"/>
      <c r="IX427" s="7"/>
      <c r="IY427" s="7"/>
      <c r="IZ427" s="7"/>
      <c r="JA427" s="7"/>
    </row>
    <row r="428" spans="1:261" s="8" customFormat="1" ht="184.5" customHeight="1" outlineLevel="1" x14ac:dyDescent="0.4">
      <c r="A428" s="85" t="s">
        <v>18</v>
      </c>
      <c r="B428" s="11" t="s">
        <v>92</v>
      </c>
      <c r="C428" s="63" t="s">
        <v>392</v>
      </c>
      <c r="D428" s="65">
        <v>44197</v>
      </c>
      <c r="E428" s="65">
        <v>44561</v>
      </c>
      <c r="F428" s="65">
        <v>44197</v>
      </c>
      <c r="G428" s="65"/>
      <c r="H428" s="9" t="s">
        <v>10</v>
      </c>
      <c r="I428" s="105" t="s">
        <v>11</v>
      </c>
      <c r="J428" s="105" t="s">
        <v>11</v>
      </c>
      <c r="K428" s="105" t="s">
        <v>11</v>
      </c>
      <c r="L428" s="105" t="s">
        <v>11</v>
      </c>
      <c r="M428" s="105" t="s">
        <v>11</v>
      </c>
      <c r="N428" s="105" t="s">
        <v>11</v>
      </c>
      <c r="O428" s="105" t="s">
        <v>11</v>
      </c>
      <c r="P428" s="39" t="s">
        <v>515</v>
      </c>
      <c r="Q428" s="39"/>
      <c r="R428" s="10"/>
      <c r="S428" s="10"/>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7"/>
      <c r="FS428" s="7"/>
      <c r="FT428" s="7"/>
      <c r="FU428" s="7"/>
      <c r="FV428" s="7"/>
      <c r="FW428" s="7"/>
      <c r="FX428" s="7"/>
      <c r="FY428" s="7"/>
      <c r="FZ428" s="7"/>
      <c r="GA428" s="7"/>
      <c r="GB428" s="7"/>
      <c r="GC428" s="7"/>
      <c r="GD428" s="7"/>
      <c r="GE428" s="7"/>
      <c r="GF428" s="7"/>
      <c r="GG428" s="7"/>
      <c r="GH428" s="7"/>
      <c r="GI428" s="7"/>
      <c r="GJ428" s="7"/>
      <c r="GK428" s="7"/>
      <c r="GL428" s="7"/>
      <c r="GM428" s="7"/>
      <c r="GN428" s="7"/>
      <c r="GO428" s="7"/>
      <c r="GP428" s="7"/>
      <c r="GQ428" s="7"/>
      <c r="GR428" s="7"/>
      <c r="GS428" s="7"/>
      <c r="GT428" s="7"/>
      <c r="GU428" s="7"/>
      <c r="GV428" s="7"/>
      <c r="GW428" s="7"/>
      <c r="GX428" s="7"/>
      <c r="GY428" s="7"/>
      <c r="GZ428" s="7"/>
      <c r="HA428" s="7"/>
      <c r="HB428" s="7"/>
      <c r="HC428" s="7"/>
      <c r="HD428" s="7"/>
      <c r="HE428" s="7"/>
      <c r="HF428" s="7"/>
      <c r="HG428" s="7"/>
      <c r="HH428" s="7"/>
      <c r="HI428" s="7"/>
      <c r="HJ428" s="7"/>
      <c r="HK428" s="7"/>
      <c r="HL428" s="7"/>
      <c r="HM428" s="7"/>
      <c r="HN428" s="7"/>
      <c r="HO428" s="7"/>
      <c r="HP428" s="7"/>
      <c r="HQ428" s="7"/>
      <c r="HR428" s="7"/>
      <c r="HS428" s="7"/>
      <c r="HT428" s="7"/>
      <c r="HU428" s="7"/>
      <c r="HV428" s="7"/>
      <c r="HW428" s="7"/>
      <c r="HX428" s="7"/>
      <c r="HY428" s="7"/>
      <c r="HZ428" s="7"/>
      <c r="IA428" s="7"/>
      <c r="IB428" s="7"/>
      <c r="IC428" s="7"/>
      <c r="ID428" s="7"/>
      <c r="IE428" s="7"/>
      <c r="IF428" s="7"/>
      <c r="IG428" s="7"/>
      <c r="IH428" s="7"/>
      <c r="II428" s="7"/>
      <c r="IJ428" s="7"/>
      <c r="IK428" s="7"/>
      <c r="IL428" s="7"/>
      <c r="IM428" s="7"/>
      <c r="IN428" s="7"/>
      <c r="IO428" s="7"/>
      <c r="IP428" s="7"/>
      <c r="IQ428" s="7"/>
      <c r="IR428" s="7"/>
      <c r="IS428" s="7"/>
      <c r="IT428" s="7"/>
      <c r="IU428" s="7"/>
      <c r="IV428" s="7"/>
      <c r="IW428" s="7"/>
      <c r="IX428" s="7"/>
      <c r="IY428" s="7"/>
      <c r="IZ428" s="7"/>
      <c r="JA428" s="7"/>
    </row>
    <row r="429" spans="1:261" s="8" customFormat="1" ht="184.5" customHeight="1" outlineLevel="1" x14ac:dyDescent="0.4">
      <c r="A429" s="85" t="s">
        <v>79</v>
      </c>
      <c r="B429" s="38" t="s">
        <v>105</v>
      </c>
      <c r="C429" s="63" t="s">
        <v>392</v>
      </c>
      <c r="D429" s="65">
        <v>44197</v>
      </c>
      <c r="E429" s="65">
        <v>44561</v>
      </c>
      <c r="F429" s="65">
        <v>44197</v>
      </c>
      <c r="G429" s="65"/>
      <c r="H429" s="9" t="s">
        <v>140</v>
      </c>
      <c r="I429" s="105">
        <v>79450</v>
      </c>
      <c r="J429" s="105"/>
      <c r="K429" s="105"/>
      <c r="L429" s="105"/>
      <c r="M429" s="105">
        <v>79450</v>
      </c>
      <c r="N429" s="105">
        <v>451.83</v>
      </c>
      <c r="O429" s="105">
        <f>N429/I429*100</f>
        <v>0.5686972938955317</v>
      </c>
      <c r="P429" s="39" t="s">
        <v>516</v>
      </c>
      <c r="Q429" s="39"/>
      <c r="R429" s="10"/>
      <c r="S429" s="10"/>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c r="FV429" s="7"/>
      <c r="FW429" s="7"/>
      <c r="FX429" s="7"/>
      <c r="FY429" s="7"/>
      <c r="FZ429" s="7"/>
      <c r="GA429" s="7"/>
      <c r="GB429" s="7"/>
      <c r="GC429" s="7"/>
      <c r="GD429" s="7"/>
      <c r="GE429" s="7"/>
      <c r="GF429" s="7"/>
      <c r="GG429" s="7"/>
      <c r="GH429" s="7"/>
      <c r="GI429" s="7"/>
      <c r="GJ429" s="7"/>
      <c r="GK429" s="7"/>
      <c r="GL429" s="7"/>
      <c r="GM429" s="7"/>
      <c r="GN429" s="7"/>
      <c r="GO429" s="7"/>
      <c r="GP429" s="7"/>
      <c r="GQ429" s="7"/>
      <c r="GR429" s="7"/>
      <c r="GS429" s="7"/>
      <c r="GT429" s="7"/>
      <c r="GU429" s="7"/>
      <c r="GV429" s="7"/>
      <c r="GW429" s="7"/>
      <c r="GX429" s="7"/>
      <c r="GY429" s="7"/>
      <c r="GZ429" s="7"/>
      <c r="HA429" s="7"/>
      <c r="HB429" s="7"/>
      <c r="HC429" s="7"/>
      <c r="HD429" s="7"/>
      <c r="HE429" s="7"/>
      <c r="HF429" s="7"/>
      <c r="HG429" s="7"/>
      <c r="HH429" s="7"/>
      <c r="HI429" s="7"/>
      <c r="HJ429" s="7"/>
      <c r="HK429" s="7"/>
      <c r="HL429" s="7"/>
      <c r="HM429" s="7"/>
      <c r="HN429" s="7"/>
      <c r="HO429" s="7"/>
      <c r="HP429" s="7"/>
      <c r="HQ429" s="7"/>
      <c r="HR429" s="7"/>
      <c r="HS429" s="7"/>
      <c r="HT429" s="7"/>
      <c r="HU429" s="7"/>
      <c r="HV429" s="7"/>
      <c r="HW429" s="7"/>
      <c r="HX429" s="7"/>
      <c r="HY429" s="7"/>
      <c r="HZ429" s="7"/>
      <c r="IA429" s="7"/>
      <c r="IB429" s="7"/>
      <c r="IC429" s="7"/>
      <c r="ID429" s="7"/>
      <c r="IE429" s="7"/>
      <c r="IF429" s="7"/>
      <c r="IG429" s="7"/>
      <c r="IH429" s="7"/>
      <c r="II429" s="7"/>
      <c r="IJ429" s="7"/>
      <c r="IK429" s="7"/>
      <c r="IL429" s="7"/>
      <c r="IM429" s="7"/>
      <c r="IN429" s="7"/>
      <c r="IO429" s="7"/>
      <c r="IP429" s="7"/>
      <c r="IQ429" s="7"/>
      <c r="IR429" s="7"/>
      <c r="IS429" s="7"/>
      <c r="IT429" s="7"/>
      <c r="IU429" s="7"/>
      <c r="IV429" s="7"/>
      <c r="IW429" s="7"/>
      <c r="IX429" s="7"/>
      <c r="IY429" s="7"/>
      <c r="IZ429" s="7"/>
      <c r="JA429" s="7"/>
    </row>
    <row r="430" spans="1:261" s="8" customFormat="1" ht="194.25" customHeight="1" outlineLevel="1" x14ac:dyDescent="0.4">
      <c r="A430" s="85" t="s">
        <v>78</v>
      </c>
      <c r="B430" s="11" t="s">
        <v>77</v>
      </c>
      <c r="C430" s="63" t="s">
        <v>392</v>
      </c>
      <c r="D430" s="65">
        <v>44197</v>
      </c>
      <c r="E430" s="65">
        <v>44561</v>
      </c>
      <c r="F430" s="65">
        <v>44197</v>
      </c>
      <c r="G430" s="65"/>
      <c r="H430" s="9" t="s">
        <v>10</v>
      </c>
      <c r="I430" s="105" t="s">
        <v>11</v>
      </c>
      <c r="J430" s="105" t="s">
        <v>11</v>
      </c>
      <c r="K430" s="105" t="s">
        <v>11</v>
      </c>
      <c r="L430" s="105" t="s">
        <v>11</v>
      </c>
      <c r="M430" s="105" t="s">
        <v>11</v>
      </c>
      <c r="N430" s="105" t="s">
        <v>11</v>
      </c>
      <c r="O430" s="105" t="s">
        <v>11</v>
      </c>
      <c r="P430" s="39" t="s">
        <v>536</v>
      </c>
      <c r="Q430" s="39"/>
      <c r="R430" s="10"/>
      <c r="S430" s="10"/>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7"/>
      <c r="FS430" s="7"/>
      <c r="FT430" s="7"/>
      <c r="FU430" s="7"/>
      <c r="FV430" s="7"/>
      <c r="FW430" s="7"/>
      <c r="FX430" s="7"/>
      <c r="FY430" s="7"/>
      <c r="FZ430" s="7"/>
      <c r="GA430" s="7"/>
      <c r="GB430" s="7"/>
      <c r="GC430" s="7"/>
      <c r="GD430" s="7"/>
      <c r="GE430" s="7"/>
      <c r="GF430" s="7"/>
      <c r="GG430" s="7"/>
      <c r="GH430" s="7"/>
      <c r="GI430" s="7"/>
      <c r="GJ430" s="7"/>
      <c r="GK430" s="7"/>
      <c r="GL430" s="7"/>
      <c r="GM430" s="7"/>
      <c r="GN430" s="7"/>
      <c r="GO430" s="7"/>
      <c r="GP430" s="7"/>
      <c r="GQ430" s="7"/>
      <c r="GR430" s="7"/>
      <c r="GS430" s="7"/>
      <c r="GT430" s="7"/>
      <c r="GU430" s="7"/>
      <c r="GV430" s="7"/>
      <c r="GW430" s="7"/>
      <c r="GX430" s="7"/>
      <c r="GY430" s="7"/>
      <c r="GZ430" s="7"/>
      <c r="HA430" s="7"/>
      <c r="HB430" s="7"/>
      <c r="HC430" s="7"/>
      <c r="HD430" s="7"/>
      <c r="HE430" s="7"/>
      <c r="HF430" s="7"/>
      <c r="HG430" s="7"/>
      <c r="HH430" s="7"/>
      <c r="HI430" s="7"/>
      <c r="HJ430" s="7"/>
      <c r="HK430" s="7"/>
      <c r="HL430" s="7"/>
      <c r="HM430" s="7"/>
      <c r="HN430" s="7"/>
      <c r="HO430" s="7"/>
      <c r="HP430" s="7"/>
      <c r="HQ430" s="7"/>
      <c r="HR430" s="7"/>
      <c r="HS430" s="7"/>
      <c r="HT430" s="7"/>
      <c r="HU430" s="7"/>
      <c r="HV430" s="7"/>
      <c r="HW430" s="7"/>
      <c r="HX430" s="7"/>
      <c r="HY430" s="7"/>
      <c r="HZ430" s="7"/>
      <c r="IA430" s="7"/>
      <c r="IB430" s="7"/>
      <c r="IC430" s="7"/>
      <c r="ID430" s="7"/>
      <c r="IE430" s="7"/>
      <c r="IF430" s="7"/>
      <c r="IG430" s="7"/>
      <c r="IH430" s="7"/>
      <c r="II430" s="7"/>
      <c r="IJ430" s="7"/>
      <c r="IK430" s="7"/>
      <c r="IL430" s="7"/>
      <c r="IM430" s="7"/>
      <c r="IN430" s="7"/>
      <c r="IO430" s="7"/>
      <c r="IP430" s="7"/>
      <c r="IQ430" s="7"/>
      <c r="IR430" s="7"/>
      <c r="IS430" s="7"/>
      <c r="IT430" s="7"/>
      <c r="IU430" s="7"/>
      <c r="IV430" s="7"/>
      <c r="IW430" s="7"/>
      <c r="IX430" s="7"/>
      <c r="IY430" s="7"/>
      <c r="IZ430" s="7"/>
      <c r="JA430" s="7"/>
    </row>
    <row r="431" spans="1:261" s="8" customFormat="1" ht="21" customHeight="1" x14ac:dyDescent="0.4">
      <c r="A431" s="113">
        <v>4</v>
      </c>
      <c r="B431" s="188" t="s">
        <v>16</v>
      </c>
      <c r="C431" s="188" t="s">
        <v>289</v>
      </c>
      <c r="D431" s="228"/>
      <c r="E431" s="221"/>
      <c r="F431" s="68"/>
      <c r="G431" s="68"/>
      <c r="H431" s="11" t="s">
        <v>6</v>
      </c>
      <c r="I431" s="40">
        <f>I432+I433+I434</f>
        <v>280077.88</v>
      </c>
      <c r="J431" s="40">
        <f t="shared" ref="J431:N431" si="93">J432+J433+J434</f>
        <v>0</v>
      </c>
      <c r="K431" s="40">
        <f t="shared" si="93"/>
        <v>0</v>
      </c>
      <c r="L431" s="40">
        <f t="shared" si="93"/>
        <v>241737.28000000003</v>
      </c>
      <c r="M431" s="40">
        <f t="shared" si="93"/>
        <v>38340.6</v>
      </c>
      <c r="N431" s="40">
        <f t="shared" si="93"/>
        <v>109153.997</v>
      </c>
      <c r="O431" s="105">
        <f>N431/I431*100</f>
        <v>38.972730370566936</v>
      </c>
      <c r="P431" s="224"/>
      <c r="Q431" s="137"/>
      <c r="R431" s="10">
        <v>1</v>
      </c>
      <c r="S431" s="10"/>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c r="FV431" s="7"/>
      <c r="FW431" s="7"/>
      <c r="FX431" s="7"/>
      <c r="FY431" s="7"/>
      <c r="FZ431" s="7"/>
      <c r="GA431" s="7"/>
      <c r="GB431" s="7"/>
      <c r="GC431" s="7"/>
      <c r="GD431" s="7"/>
      <c r="GE431" s="7"/>
      <c r="GF431" s="7"/>
      <c r="GG431" s="7"/>
      <c r="GH431" s="7"/>
      <c r="GI431" s="7"/>
      <c r="GJ431" s="7"/>
      <c r="GK431" s="7"/>
      <c r="GL431" s="7"/>
      <c r="GM431" s="7"/>
      <c r="GN431" s="7"/>
      <c r="GO431" s="7"/>
      <c r="GP431" s="7"/>
      <c r="GQ431" s="7"/>
      <c r="GR431" s="7"/>
      <c r="GS431" s="7"/>
      <c r="GT431" s="7"/>
      <c r="GU431" s="7"/>
      <c r="GV431" s="7"/>
      <c r="GW431" s="7"/>
      <c r="GX431" s="7"/>
      <c r="GY431" s="7"/>
      <c r="GZ431" s="7"/>
      <c r="HA431" s="7"/>
      <c r="HB431" s="7"/>
      <c r="HC431" s="7"/>
      <c r="HD431" s="7"/>
      <c r="HE431" s="7"/>
      <c r="HF431" s="7"/>
      <c r="HG431" s="7"/>
      <c r="HH431" s="7"/>
      <c r="HI431" s="7"/>
      <c r="HJ431" s="7"/>
      <c r="HK431" s="7"/>
      <c r="HL431" s="7"/>
      <c r="HM431" s="7"/>
      <c r="HN431" s="7"/>
      <c r="HO431" s="7"/>
      <c r="HP431" s="7"/>
      <c r="HQ431" s="7"/>
      <c r="HR431" s="7"/>
      <c r="HS431" s="7"/>
      <c r="HT431" s="7"/>
      <c r="HU431" s="7"/>
      <c r="HV431" s="7"/>
      <c r="HW431" s="7"/>
      <c r="HX431" s="7"/>
      <c r="HY431" s="7"/>
      <c r="HZ431" s="7"/>
      <c r="IA431" s="7"/>
      <c r="IB431" s="7"/>
      <c r="IC431" s="7"/>
      <c r="ID431" s="7"/>
      <c r="IE431" s="7"/>
      <c r="IF431" s="7"/>
      <c r="IG431" s="7"/>
      <c r="IH431" s="7"/>
      <c r="II431" s="7"/>
      <c r="IJ431" s="7"/>
      <c r="IK431" s="7"/>
      <c r="IL431" s="7"/>
      <c r="IM431" s="7"/>
      <c r="IN431" s="7"/>
      <c r="IO431" s="7"/>
      <c r="IP431" s="7"/>
      <c r="IQ431" s="7"/>
      <c r="IR431" s="7"/>
      <c r="IS431" s="7"/>
      <c r="IT431" s="7"/>
      <c r="IU431" s="7"/>
      <c r="IV431" s="7"/>
      <c r="IW431" s="7"/>
      <c r="IX431" s="7"/>
      <c r="IY431" s="7"/>
      <c r="IZ431" s="7"/>
      <c r="JA431" s="7"/>
    </row>
    <row r="432" spans="1:261" s="8" customFormat="1" ht="21" x14ac:dyDescent="0.4">
      <c r="A432" s="114"/>
      <c r="B432" s="189"/>
      <c r="C432" s="189"/>
      <c r="D432" s="229"/>
      <c r="E432" s="222"/>
      <c r="F432" s="74"/>
      <c r="G432" s="74"/>
      <c r="H432" s="11" t="s">
        <v>8</v>
      </c>
      <c r="I432" s="40">
        <f>I437+I483</f>
        <v>280066.2</v>
      </c>
      <c r="J432" s="40">
        <f t="shared" ref="J432:N432" si="94">J437+J483</f>
        <v>0</v>
      </c>
      <c r="K432" s="40">
        <f t="shared" si="94"/>
        <v>0</v>
      </c>
      <c r="L432" s="40">
        <f t="shared" si="94"/>
        <v>241725.60000000003</v>
      </c>
      <c r="M432" s="40">
        <f t="shared" si="94"/>
        <v>38340.6</v>
      </c>
      <c r="N432" s="40">
        <f t="shared" si="94"/>
        <v>109153.997</v>
      </c>
      <c r="O432" s="105">
        <f t="shared" ref="O432:O466" si="95">N432/I432*100</f>
        <v>38.974355705900962</v>
      </c>
      <c r="P432" s="225"/>
      <c r="Q432" s="137"/>
      <c r="R432" s="10">
        <v>1</v>
      </c>
      <c r="S432" s="10"/>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7"/>
      <c r="FS432" s="7"/>
      <c r="FT432" s="7"/>
      <c r="FU432" s="7"/>
      <c r="FV432" s="7"/>
      <c r="FW432" s="7"/>
      <c r="FX432" s="7"/>
      <c r="FY432" s="7"/>
      <c r="FZ432" s="7"/>
      <c r="GA432" s="7"/>
      <c r="GB432" s="7"/>
      <c r="GC432" s="7"/>
      <c r="GD432" s="7"/>
      <c r="GE432" s="7"/>
      <c r="GF432" s="7"/>
      <c r="GG432" s="7"/>
      <c r="GH432" s="7"/>
      <c r="GI432" s="7"/>
      <c r="GJ432" s="7"/>
      <c r="GK432" s="7"/>
      <c r="GL432" s="7"/>
      <c r="GM432" s="7"/>
      <c r="GN432" s="7"/>
      <c r="GO432" s="7"/>
      <c r="GP432" s="7"/>
      <c r="GQ432" s="7"/>
      <c r="GR432" s="7"/>
      <c r="GS432" s="7"/>
      <c r="GT432" s="7"/>
      <c r="GU432" s="7"/>
      <c r="GV432" s="7"/>
      <c r="GW432" s="7"/>
      <c r="GX432" s="7"/>
      <c r="GY432" s="7"/>
      <c r="GZ432" s="7"/>
      <c r="HA432" s="7"/>
      <c r="HB432" s="7"/>
      <c r="HC432" s="7"/>
      <c r="HD432" s="7"/>
      <c r="HE432" s="7"/>
      <c r="HF432" s="7"/>
      <c r="HG432" s="7"/>
      <c r="HH432" s="7"/>
      <c r="HI432" s="7"/>
      <c r="HJ432" s="7"/>
      <c r="HK432" s="7"/>
      <c r="HL432" s="7"/>
      <c r="HM432" s="7"/>
      <c r="HN432" s="7"/>
      <c r="HO432" s="7"/>
      <c r="HP432" s="7"/>
      <c r="HQ432" s="7"/>
      <c r="HR432" s="7"/>
      <c r="HS432" s="7"/>
      <c r="HT432" s="7"/>
      <c r="HU432" s="7"/>
      <c r="HV432" s="7"/>
      <c r="HW432" s="7"/>
      <c r="HX432" s="7"/>
      <c r="HY432" s="7"/>
      <c r="HZ432" s="7"/>
      <c r="IA432" s="7"/>
      <c r="IB432" s="7"/>
      <c r="IC432" s="7"/>
      <c r="ID432" s="7"/>
      <c r="IE432" s="7"/>
      <c r="IF432" s="7"/>
      <c r="IG432" s="7"/>
      <c r="IH432" s="7"/>
      <c r="II432" s="7"/>
      <c r="IJ432" s="7"/>
      <c r="IK432" s="7"/>
      <c r="IL432" s="7"/>
      <c r="IM432" s="7"/>
      <c r="IN432" s="7"/>
      <c r="IO432" s="7"/>
      <c r="IP432" s="7"/>
      <c r="IQ432" s="7"/>
      <c r="IR432" s="7"/>
      <c r="IS432" s="7"/>
      <c r="IT432" s="7"/>
      <c r="IU432" s="7"/>
      <c r="IV432" s="7"/>
      <c r="IW432" s="7"/>
      <c r="IX432" s="7"/>
      <c r="IY432" s="7"/>
      <c r="IZ432" s="7"/>
      <c r="JA432" s="7"/>
    </row>
    <row r="433" spans="1:261" s="8" customFormat="1" ht="21" x14ac:dyDescent="0.4">
      <c r="A433" s="114"/>
      <c r="B433" s="189"/>
      <c r="C433" s="189"/>
      <c r="D433" s="229"/>
      <c r="E433" s="222"/>
      <c r="F433" s="74"/>
      <c r="G433" s="74"/>
      <c r="H433" s="11" t="s">
        <v>9</v>
      </c>
      <c r="I433" s="40">
        <f>I438</f>
        <v>11.68</v>
      </c>
      <c r="J433" s="40">
        <f t="shared" ref="J433:N433" si="96">J438</f>
        <v>0</v>
      </c>
      <c r="K433" s="40">
        <f t="shared" si="96"/>
        <v>0</v>
      </c>
      <c r="L433" s="40">
        <f t="shared" si="96"/>
        <v>11.68</v>
      </c>
      <c r="M433" s="40">
        <f t="shared" si="96"/>
        <v>0</v>
      </c>
      <c r="N433" s="40">
        <f t="shared" si="96"/>
        <v>0</v>
      </c>
      <c r="O433" s="105">
        <f t="shared" si="95"/>
        <v>0</v>
      </c>
      <c r="P433" s="225"/>
      <c r="Q433" s="137"/>
      <c r="R433" s="10">
        <v>1</v>
      </c>
      <c r="S433" s="10"/>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7"/>
      <c r="FS433" s="7"/>
      <c r="FT433" s="7"/>
      <c r="FU433" s="7"/>
      <c r="FV433" s="7"/>
      <c r="FW433" s="7"/>
      <c r="FX433" s="7"/>
      <c r="FY433" s="7"/>
      <c r="FZ433" s="7"/>
      <c r="GA433" s="7"/>
      <c r="GB433" s="7"/>
      <c r="GC433" s="7"/>
      <c r="GD433" s="7"/>
      <c r="GE433" s="7"/>
      <c r="GF433" s="7"/>
      <c r="GG433" s="7"/>
      <c r="GH433" s="7"/>
      <c r="GI433" s="7"/>
      <c r="GJ433" s="7"/>
      <c r="GK433" s="7"/>
      <c r="GL433" s="7"/>
      <c r="GM433" s="7"/>
      <c r="GN433" s="7"/>
      <c r="GO433" s="7"/>
      <c r="GP433" s="7"/>
      <c r="GQ433" s="7"/>
      <c r="GR433" s="7"/>
      <c r="GS433" s="7"/>
      <c r="GT433" s="7"/>
      <c r="GU433" s="7"/>
      <c r="GV433" s="7"/>
      <c r="GW433" s="7"/>
      <c r="GX433" s="7"/>
      <c r="GY433" s="7"/>
      <c r="GZ433" s="7"/>
      <c r="HA433" s="7"/>
      <c r="HB433" s="7"/>
      <c r="HC433" s="7"/>
      <c r="HD433" s="7"/>
      <c r="HE433" s="7"/>
      <c r="HF433" s="7"/>
      <c r="HG433" s="7"/>
      <c r="HH433" s="7"/>
      <c r="HI433" s="7"/>
      <c r="HJ433" s="7"/>
      <c r="HK433" s="7"/>
      <c r="HL433" s="7"/>
      <c r="HM433" s="7"/>
      <c r="HN433" s="7"/>
      <c r="HO433" s="7"/>
      <c r="HP433" s="7"/>
      <c r="HQ433" s="7"/>
      <c r="HR433" s="7"/>
      <c r="HS433" s="7"/>
      <c r="HT433" s="7"/>
      <c r="HU433" s="7"/>
      <c r="HV433" s="7"/>
      <c r="HW433" s="7"/>
      <c r="HX433" s="7"/>
      <c r="HY433" s="7"/>
      <c r="HZ433" s="7"/>
      <c r="IA433" s="7"/>
      <c r="IB433" s="7"/>
      <c r="IC433" s="7"/>
      <c r="ID433" s="7"/>
      <c r="IE433" s="7"/>
      <c r="IF433" s="7"/>
      <c r="IG433" s="7"/>
      <c r="IH433" s="7"/>
      <c r="II433" s="7"/>
      <c r="IJ433" s="7"/>
      <c r="IK433" s="7"/>
      <c r="IL433" s="7"/>
      <c r="IM433" s="7"/>
      <c r="IN433" s="7"/>
      <c r="IO433" s="7"/>
      <c r="IP433" s="7"/>
      <c r="IQ433" s="7"/>
      <c r="IR433" s="7"/>
      <c r="IS433" s="7"/>
      <c r="IT433" s="7"/>
      <c r="IU433" s="7"/>
      <c r="IV433" s="7"/>
      <c r="IW433" s="7"/>
      <c r="IX433" s="7"/>
      <c r="IY433" s="7"/>
      <c r="IZ433" s="7"/>
      <c r="JA433" s="7"/>
    </row>
    <row r="434" spans="1:261" s="8" customFormat="1" ht="53.7" customHeight="1" x14ac:dyDescent="0.4">
      <c r="A434" s="114"/>
      <c r="B434" s="189"/>
      <c r="C434" s="189"/>
      <c r="D434" s="229"/>
      <c r="E434" s="222"/>
      <c r="F434" s="74"/>
      <c r="G434" s="74"/>
      <c r="H434" s="11" t="s">
        <v>107</v>
      </c>
      <c r="I434" s="40">
        <f>I490</f>
        <v>0</v>
      </c>
      <c r="J434" s="40">
        <f t="shared" ref="J434:N434" si="97">J490</f>
        <v>0</v>
      </c>
      <c r="K434" s="40">
        <f t="shared" si="97"/>
        <v>0</v>
      </c>
      <c r="L434" s="40">
        <f t="shared" si="97"/>
        <v>0</v>
      </c>
      <c r="M434" s="40">
        <f t="shared" si="97"/>
        <v>0</v>
      </c>
      <c r="N434" s="40">
        <f t="shared" si="97"/>
        <v>0</v>
      </c>
      <c r="O434" s="105">
        <v>0</v>
      </c>
      <c r="P434" s="225"/>
      <c r="Q434" s="137"/>
      <c r="R434" s="10">
        <v>1</v>
      </c>
      <c r="S434" s="10"/>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c r="FV434" s="7"/>
      <c r="FW434" s="7"/>
      <c r="FX434" s="7"/>
      <c r="FY434" s="7"/>
      <c r="FZ434" s="7"/>
      <c r="GA434" s="7"/>
      <c r="GB434" s="7"/>
      <c r="GC434" s="7"/>
      <c r="GD434" s="7"/>
      <c r="GE434" s="7"/>
      <c r="GF434" s="7"/>
      <c r="GG434" s="7"/>
      <c r="GH434" s="7"/>
      <c r="GI434" s="7"/>
      <c r="GJ434" s="7"/>
      <c r="GK434" s="7"/>
      <c r="GL434" s="7"/>
      <c r="GM434" s="7"/>
      <c r="GN434" s="7"/>
      <c r="GO434" s="7"/>
      <c r="GP434" s="7"/>
      <c r="GQ434" s="7"/>
      <c r="GR434" s="7"/>
      <c r="GS434" s="7"/>
      <c r="GT434" s="7"/>
      <c r="GU434" s="7"/>
      <c r="GV434" s="7"/>
      <c r="GW434" s="7"/>
      <c r="GX434" s="7"/>
      <c r="GY434" s="7"/>
      <c r="GZ434" s="7"/>
      <c r="HA434" s="7"/>
      <c r="HB434" s="7"/>
      <c r="HC434" s="7"/>
      <c r="HD434" s="7"/>
      <c r="HE434" s="7"/>
      <c r="HF434" s="7"/>
      <c r="HG434" s="7"/>
      <c r="HH434" s="7"/>
      <c r="HI434" s="7"/>
      <c r="HJ434" s="7"/>
      <c r="HK434" s="7"/>
      <c r="HL434" s="7"/>
      <c r="HM434" s="7"/>
      <c r="HN434" s="7"/>
      <c r="HO434" s="7"/>
      <c r="HP434" s="7"/>
      <c r="HQ434" s="7"/>
      <c r="HR434" s="7"/>
      <c r="HS434" s="7"/>
      <c r="HT434" s="7"/>
      <c r="HU434" s="7"/>
      <c r="HV434" s="7"/>
      <c r="HW434" s="7"/>
      <c r="HX434" s="7"/>
      <c r="HY434" s="7"/>
      <c r="HZ434" s="7"/>
      <c r="IA434" s="7"/>
      <c r="IB434" s="7"/>
      <c r="IC434" s="7"/>
      <c r="ID434" s="7"/>
      <c r="IE434" s="7"/>
      <c r="IF434" s="7"/>
      <c r="IG434" s="7"/>
      <c r="IH434" s="7"/>
      <c r="II434" s="7"/>
      <c r="IJ434" s="7"/>
      <c r="IK434" s="7"/>
      <c r="IL434" s="7"/>
      <c r="IM434" s="7"/>
      <c r="IN434" s="7"/>
      <c r="IO434" s="7"/>
      <c r="IP434" s="7"/>
      <c r="IQ434" s="7"/>
      <c r="IR434" s="7"/>
      <c r="IS434" s="7"/>
      <c r="IT434" s="7"/>
      <c r="IU434" s="7"/>
      <c r="IV434" s="7"/>
      <c r="IW434" s="7"/>
      <c r="IX434" s="7"/>
      <c r="IY434" s="7"/>
      <c r="IZ434" s="7"/>
      <c r="JA434" s="7"/>
    </row>
    <row r="435" spans="1:261" s="8" customFormat="1" ht="87.6" customHeight="1" x14ac:dyDescent="0.4">
      <c r="A435" s="115"/>
      <c r="B435" s="227"/>
      <c r="C435" s="227"/>
      <c r="D435" s="230"/>
      <c r="E435" s="223"/>
      <c r="F435" s="75"/>
      <c r="G435" s="75"/>
      <c r="H435" s="11" t="s">
        <v>143</v>
      </c>
      <c r="I435" s="40">
        <f>I493</f>
        <v>520</v>
      </c>
      <c r="J435" s="40">
        <f t="shared" ref="J435:N435" si="98">J493</f>
        <v>0</v>
      </c>
      <c r="K435" s="40">
        <f t="shared" si="98"/>
        <v>0</v>
      </c>
      <c r="L435" s="40">
        <f t="shared" si="98"/>
        <v>0</v>
      </c>
      <c r="M435" s="40">
        <f t="shared" si="98"/>
        <v>520</v>
      </c>
      <c r="N435" s="40">
        <f t="shared" si="98"/>
        <v>0</v>
      </c>
      <c r="O435" s="105">
        <f t="shared" si="95"/>
        <v>0</v>
      </c>
      <c r="P435" s="226"/>
      <c r="Q435" s="137"/>
      <c r="R435" s="10">
        <v>1</v>
      </c>
      <c r="S435" s="10"/>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c r="HR435" s="7"/>
      <c r="HS435" s="7"/>
      <c r="HT435" s="7"/>
      <c r="HU435" s="7"/>
      <c r="HV435" s="7"/>
      <c r="HW435" s="7"/>
      <c r="HX435" s="7"/>
      <c r="HY435" s="7"/>
      <c r="HZ435" s="7"/>
      <c r="IA435" s="7"/>
      <c r="IB435" s="7"/>
      <c r="IC435" s="7"/>
      <c r="ID435" s="7"/>
      <c r="IE435" s="7"/>
      <c r="IF435" s="7"/>
      <c r="IG435" s="7"/>
      <c r="IH435" s="7"/>
      <c r="II435" s="7"/>
      <c r="IJ435" s="7"/>
      <c r="IK435" s="7"/>
      <c r="IL435" s="7"/>
      <c r="IM435" s="7"/>
      <c r="IN435" s="7"/>
      <c r="IO435" s="7"/>
      <c r="IP435" s="7"/>
      <c r="IQ435" s="7"/>
      <c r="IR435" s="7"/>
      <c r="IS435" s="7"/>
      <c r="IT435" s="7"/>
      <c r="IU435" s="7"/>
      <c r="IV435" s="7"/>
      <c r="IW435" s="7"/>
      <c r="IX435" s="7"/>
      <c r="IY435" s="7"/>
      <c r="IZ435" s="7"/>
      <c r="JA435" s="7"/>
    </row>
    <row r="436" spans="1:261" s="8" customFormat="1" ht="55.95" customHeight="1" x14ac:dyDescent="0.4">
      <c r="A436" s="113" t="s">
        <v>36</v>
      </c>
      <c r="B436" s="188" t="s">
        <v>106</v>
      </c>
      <c r="C436" s="172" t="s">
        <v>266</v>
      </c>
      <c r="D436" s="209" t="s">
        <v>149</v>
      </c>
      <c r="E436" s="221">
        <v>44561</v>
      </c>
      <c r="F436" s="221">
        <v>44197</v>
      </c>
      <c r="G436" s="221"/>
      <c r="H436" s="11" t="s">
        <v>6</v>
      </c>
      <c r="I436" s="40">
        <f>I437+I438</f>
        <v>239177.58000000002</v>
      </c>
      <c r="J436" s="40">
        <f t="shared" ref="J436:N436" si="99">J437+J438</f>
        <v>0</v>
      </c>
      <c r="K436" s="40">
        <f t="shared" si="99"/>
        <v>-2559.7000000000025</v>
      </c>
      <c r="L436" s="40">
        <f t="shared" si="99"/>
        <v>241737.28000000003</v>
      </c>
      <c r="M436" s="40">
        <f t="shared" si="99"/>
        <v>0</v>
      </c>
      <c r="N436" s="40">
        <f t="shared" si="99"/>
        <v>90767.76</v>
      </c>
      <c r="O436" s="105">
        <f t="shared" si="95"/>
        <v>37.949944973939445</v>
      </c>
      <c r="P436" s="224" t="s">
        <v>547</v>
      </c>
      <c r="Q436" s="137"/>
      <c r="R436" s="10">
        <v>1</v>
      </c>
      <c r="S436" s="10"/>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c r="GS436" s="7"/>
      <c r="GT436" s="7"/>
      <c r="GU436" s="7"/>
      <c r="GV436" s="7"/>
      <c r="GW436" s="7"/>
      <c r="GX436" s="7"/>
      <c r="GY436" s="7"/>
      <c r="GZ436" s="7"/>
      <c r="HA436" s="7"/>
      <c r="HB436" s="7"/>
      <c r="HC436" s="7"/>
      <c r="HD436" s="7"/>
      <c r="HE436" s="7"/>
      <c r="HF436" s="7"/>
      <c r="HG436" s="7"/>
      <c r="HH436" s="7"/>
      <c r="HI436" s="7"/>
      <c r="HJ436" s="7"/>
      <c r="HK436" s="7"/>
      <c r="HL436" s="7"/>
      <c r="HM436" s="7"/>
      <c r="HN436" s="7"/>
      <c r="HO436" s="7"/>
      <c r="HP436" s="7"/>
      <c r="HQ436" s="7"/>
      <c r="HR436" s="7"/>
      <c r="HS436" s="7"/>
      <c r="HT436" s="7"/>
      <c r="HU436" s="7"/>
      <c r="HV436" s="7"/>
      <c r="HW436" s="7"/>
      <c r="HX436" s="7"/>
      <c r="HY436" s="7"/>
      <c r="HZ436" s="7"/>
      <c r="IA436" s="7"/>
      <c r="IB436" s="7"/>
      <c r="IC436" s="7"/>
      <c r="ID436" s="7"/>
      <c r="IE436" s="7"/>
      <c r="IF436" s="7"/>
      <c r="IG436" s="7"/>
      <c r="IH436" s="7"/>
      <c r="II436" s="7"/>
      <c r="IJ436" s="7"/>
      <c r="IK436" s="7"/>
      <c r="IL436" s="7"/>
      <c r="IM436" s="7"/>
      <c r="IN436" s="7"/>
      <c r="IO436" s="7"/>
      <c r="IP436" s="7"/>
      <c r="IQ436" s="7"/>
      <c r="IR436" s="7"/>
      <c r="IS436" s="7"/>
      <c r="IT436" s="7"/>
      <c r="IU436" s="7"/>
      <c r="IV436" s="7"/>
      <c r="IW436" s="7"/>
      <c r="IX436" s="7"/>
      <c r="IY436" s="7"/>
      <c r="IZ436" s="7"/>
      <c r="JA436" s="7"/>
    </row>
    <row r="437" spans="1:261" s="8" customFormat="1" ht="55.95" customHeight="1" x14ac:dyDescent="0.4">
      <c r="A437" s="114"/>
      <c r="B437" s="189"/>
      <c r="C437" s="172"/>
      <c r="D437" s="210"/>
      <c r="E437" s="222"/>
      <c r="F437" s="222"/>
      <c r="G437" s="222"/>
      <c r="H437" s="63" t="s">
        <v>8</v>
      </c>
      <c r="I437" s="40">
        <f>SUM(J437:M437)</f>
        <v>239165.90000000002</v>
      </c>
      <c r="J437" s="40"/>
      <c r="K437" s="105">
        <f>SUM(K439,K441,K443,K445,K447,K449,K463,K451,K453,K455,K457,K459,K461,K465,K467,K469,K471,K473,K475,K477,K479,K481)</f>
        <v>-2559.7000000000025</v>
      </c>
      <c r="L437" s="40">
        <f>SUM(L439,L441,L443,L445,L447,L449,L463,L451,L453,L455,L457,L459,L461,L465,L467,L469,L471,L473,L475,L477,L479,L481)</f>
        <v>241725.60000000003</v>
      </c>
      <c r="M437" s="40">
        <f>SUM(M439,M441:M463,M465)</f>
        <v>0</v>
      </c>
      <c r="N437" s="40">
        <v>90767.76</v>
      </c>
      <c r="O437" s="105">
        <f t="shared" si="95"/>
        <v>37.951798312384824</v>
      </c>
      <c r="P437" s="225"/>
      <c r="Q437" s="137"/>
      <c r="R437" s="10">
        <v>1</v>
      </c>
      <c r="S437" s="10"/>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7"/>
      <c r="GS437" s="7"/>
      <c r="GT437" s="7"/>
      <c r="GU437" s="7"/>
      <c r="GV437" s="7"/>
      <c r="GW437" s="7"/>
      <c r="GX437" s="7"/>
      <c r="GY437" s="7"/>
      <c r="GZ437" s="7"/>
      <c r="HA437" s="7"/>
      <c r="HB437" s="7"/>
      <c r="HC437" s="7"/>
      <c r="HD437" s="7"/>
      <c r="HE437" s="7"/>
      <c r="HF437" s="7"/>
      <c r="HG437" s="7"/>
      <c r="HH437" s="7"/>
      <c r="HI437" s="7"/>
      <c r="HJ437" s="7"/>
      <c r="HK437" s="7"/>
      <c r="HL437" s="7"/>
      <c r="HM437" s="7"/>
      <c r="HN437" s="7"/>
      <c r="HO437" s="7"/>
      <c r="HP437" s="7"/>
      <c r="HQ437" s="7"/>
      <c r="HR437" s="7"/>
      <c r="HS437" s="7"/>
      <c r="HT437" s="7"/>
      <c r="HU437" s="7"/>
      <c r="HV437" s="7"/>
      <c r="HW437" s="7"/>
      <c r="HX437" s="7"/>
      <c r="HY437" s="7"/>
      <c r="HZ437" s="7"/>
      <c r="IA437" s="7"/>
      <c r="IB437" s="7"/>
      <c r="IC437" s="7"/>
      <c r="ID437" s="7"/>
      <c r="IE437" s="7"/>
      <c r="IF437" s="7"/>
      <c r="IG437" s="7"/>
      <c r="IH437" s="7"/>
      <c r="II437" s="7"/>
      <c r="IJ437" s="7"/>
      <c r="IK437" s="7"/>
      <c r="IL437" s="7"/>
      <c r="IM437" s="7"/>
      <c r="IN437" s="7"/>
      <c r="IO437" s="7"/>
      <c r="IP437" s="7"/>
      <c r="IQ437" s="7"/>
      <c r="IR437" s="7"/>
      <c r="IS437" s="7"/>
      <c r="IT437" s="7"/>
      <c r="IU437" s="7"/>
      <c r="IV437" s="7"/>
      <c r="IW437" s="7"/>
      <c r="IX437" s="7"/>
      <c r="IY437" s="7"/>
      <c r="IZ437" s="7"/>
      <c r="JA437" s="7"/>
    </row>
    <row r="438" spans="1:261" s="8" customFormat="1" ht="55.95" customHeight="1" x14ac:dyDescent="0.4">
      <c r="A438" s="115"/>
      <c r="B438" s="227"/>
      <c r="C438" s="172"/>
      <c r="D438" s="217"/>
      <c r="E438" s="223"/>
      <c r="F438" s="223"/>
      <c r="G438" s="223"/>
      <c r="H438" s="63" t="s">
        <v>9</v>
      </c>
      <c r="I438" s="40">
        <f>SUM(J438:M438)</f>
        <v>11.68</v>
      </c>
      <c r="J438" s="40"/>
      <c r="K438" s="40">
        <f>SUM(K466)</f>
        <v>0</v>
      </c>
      <c r="L438" s="40">
        <f>SUM(L466)</f>
        <v>11.68</v>
      </c>
      <c r="M438" s="40">
        <v>0</v>
      </c>
      <c r="N438" s="40">
        <v>0</v>
      </c>
      <c r="O438" s="105">
        <f t="shared" si="95"/>
        <v>0</v>
      </c>
      <c r="P438" s="226"/>
      <c r="Q438" s="137"/>
      <c r="R438" s="10">
        <v>1</v>
      </c>
      <c r="S438" s="10"/>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c r="GA438" s="7"/>
      <c r="GB438" s="7"/>
      <c r="GC438" s="7"/>
      <c r="GD438" s="7"/>
      <c r="GE438" s="7"/>
      <c r="GF438" s="7"/>
      <c r="GG438" s="7"/>
      <c r="GH438" s="7"/>
      <c r="GI438" s="7"/>
      <c r="GJ438" s="7"/>
      <c r="GK438" s="7"/>
      <c r="GL438" s="7"/>
      <c r="GM438" s="7"/>
      <c r="GN438" s="7"/>
      <c r="GO438" s="7"/>
      <c r="GP438" s="7"/>
      <c r="GQ438" s="7"/>
      <c r="GR438" s="7"/>
      <c r="GS438" s="7"/>
      <c r="GT438" s="7"/>
      <c r="GU438" s="7"/>
      <c r="GV438" s="7"/>
      <c r="GW438" s="7"/>
      <c r="GX438" s="7"/>
      <c r="GY438" s="7"/>
      <c r="GZ438" s="7"/>
      <c r="HA438" s="7"/>
      <c r="HB438" s="7"/>
      <c r="HC438" s="7"/>
      <c r="HD438" s="7"/>
      <c r="HE438" s="7"/>
      <c r="HF438" s="7"/>
      <c r="HG438" s="7"/>
      <c r="HH438" s="7"/>
      <c r="HI438" s="7"/>
      <c r="HJ438" s="7"/>
      <c r="HK438" s="7"/>
      <c r="HL438" s="7"/>
      <c r="HM438" s="7"/>
      <c r="HN438" s="7"/>
      <c r="HO438" s="7"/>
      <c r="HP438" s="7"/>
      <c r="HQ438" s="7"/>
      <c r="HR438" s="7"/>
      <c r="HS438" s="7"/>
      <c r="HT438" s="7"/>
      <c r="HU438" s="7"/>
      <c r="HV438" s="7"/>
      <c r="HW438" s="7"/>
      <c r="HX438" s="7"/>
      <c r="HY438" s="7"/>
      <c r="HZ438" s="7"/>
      <c r="IA438" s="7"/>
      <c r="IB438" s="7"/>
      <c r="IC438" s="7"/>
      <c r="ID438" s="7"/>
      <c r="IE438" s="7"/>
      <c r="IF438" s="7"/>
      <c r="IG438" s="7"/>
      <c r="IH438" s="7"/>
      <c r="II438" s="7"/>
      <c r="IJ438" s="7"/>
      <c r="IK438" s="7"/>
      <c r="IL438" s="7"/>
      <c r="IM438" s="7"/>
      <c r="IN438" s="7"/>
      <c r="IO438" s="7"/>
      <c r="IP438" s="7"/>
      <c r="IQ438" s="7"/>
      <c r="IR438" s="7"/>
      <c r="IS438" s="7"/>
      <c r="IT438" s="7"/>
      <c r="IU438" s="7"/>
      <c r="IV438" s="7"/>
      <c r="IW438" s="7"/>
      <c r="IX438" s="7"/>
      <c r="IY438" s="7"/>
      <c r="IZ438" s="7"/>
      <c r="JA438" s="7"/>
    </row>
    <row r="439" spans="1:261" s="8" customFormat="1" ht="46.95" customHeight="1" x14ac:dyDescent="0.4">
      <c r="A439" s="85" t="s">
        <v>166</v>
      </c>
      <c r="B439" s="63" t="s">
        <v>167</v>
      </c>
      <c r="C439" s="172"/>
      <c r="D439" s="96" t="s">
        <v>168</v>
      </c>
      <c r="E439" s="104" t="s">
        <v>196</v>
      </c>
      <c r="F439" s="41">
        <v>43466</v>
      </c>
      <c r="G439" s="41"/>
      <c r="H439" s="63" t="s">
        <v>8</v>
      </c>
      <c r="I439" s="40">
        <f>SUM(J439:M439)</f>
        <v>70000</v>
      </c>
      <c r="J439" s="105"/>
      <c r="K439" s="105"/>
      <c r="L439" s="105">
        <v>70000</v>
      </c>
      <c r="M439" s="105">
        <v>0</v>
      </c>
      <c r="N439" s="105">
        <v>70000</v>
      </c>
      <c r="O439" s="105">
        <f t="shared" si="95"/>
        <v>100</v>
      </c>
      <c r="P439" s="39"/>
      <c r="Q439" s="39"/>
      <c r="R439" s="10"/>
      <c r="S439" s="10"/>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c r="EL439" s="7"/>
      <c r="EM439" s="7"/>
      <c r="EN439" s="7"/>
      <c r="EO439" s="7"/>
      <c r="EP439" s="7"/>
      <c r="EQ439" s="7"/>
      <c r="ER439" s="7"/>
      <c r="ES439" s="7"/>
      <c r="ET439" s="7"/>
      <c r="EU439" s="7"/>
      <c r="EV439" s="7"/>
      <c r="EW439" s="7"/>
      <c r="EX439" s="7"/>
      <c r="EY439" s="7"/>
      <c r="EZ439" s="7"/>
      <c r="FA439" s="7"/>
      <c r="FB439" s="7"/>
      <c r="FC439" s="7"/>
      <c r="FD439" s="7"/>
      <c r="FE439" s="7"/>
      <c r="FF439" s="7"/>
      <c r="FG439" s="7"/>
      <c r="FH439" s="7"/>
      <c r="FI439" s="7"/>
      <c r="FJ439" s="7"/>
      <c r="FK439" s="7"/>
      <c r="FL439" s="7"/>
      <c r="FM439" s="7"/>
      <c r="FN439" s="7"/>
      <c r="FO439" s="7"/>
      <c r="FP439" s="7"/>
      <c r="FQ439" s="7"/>
      <c r="FR439" s="7"/>
      <c r="FS439" s="7"/>
      <c r="FT439" s="7"/>
      <c r="FU439" s="7"/>
      <c r="FV439" s="7"/>
      <c r="FW439" s="7"/>
      <c r="FX439" s="7"/>
      <c r="FY439" s="7"/>
      <c r="FZ439" s="7"/>
      <c r="GA439" s="7"/>
      <c r="GB439" s="7"/>
      <c r="GC439" s="7"/>
      <c r="GD439" s="7"/>
      <c r="GE439" s="7"/>
      <c r="GF439" s="7"/>
      <c r="GG439" s="7"/>
      <c r="GH439" s="7"/>
      <c r="GI439" s="7"/>
      <c r="GJ439" s="7"/>
      <c r="GK439" s="7"/>
      <c r="GL439" s="7"/>
      <c r="GM439" s="7"/>
      <c r="GN439" s="7"/>
      <c r="GO439" s="7"/>
      <c r="GP439" s="7"/>
      <c r="GQ439" s="7"/>
      <c r="GR439" s="7"/>
      <c r="GS439" s="7"/>
      <c r="GT439" s="7"/>
      <c r="GU439" s="7"/>
      <c r="GV439" s="7"/>
      <c r="GW439" s="7"/>
      <c r="GX439" s="7"/>
      <c r="GY439" s="7"/>
      <c r="GZ439" s="7"/>
      <c r="HA439" s="7"/>
      <c r="HB439" s="7"/>
      <c r="HC439" s="7"/>
      <c r="HD439" s="7"/>
      <c r="HE439" s="7"/>
      <c r="HF439" s="7"/>
      <c r="HG439" s="7"/>
      <c r="HH439" s="7"/>
      <c r="HI439" s="7"/>
      <c r="HJ439" s="7"/>
      <c r="HK439" s="7"/>
      <c r="HL439" s="7"/>
      <c r="HM439" s="7"/>
      <c r="HN439" s="7"/>
      <c r="HO439" s="7"/>
      <c r="HP439" s="7"/>
      <c r="HQ439" s="7"/>
      <c r="HR439" s="7"/>
      <c r="HS439" s="7"/>
      <c r="HT439" s="7"/>
      <c r="HU439" s="7"/>
      <c r="HV439" s="7"/>
      <c r="HW439" s="7"/>
      <c r="HX439" s="7"/>
      <c r="HY439" s="7"/>
      <c r="HZ439" s="7"/>
      <c r="IA439" s="7"/>
      <c r="IB439" s="7"/>
      <c r="IC439" s="7"/>
      <c r="ID439" s="7"/>
      <c r="IE439" s="7"/>
      <c r="IF439" s="7"/>
      <c r="IG439" s="7"/>
      <c r="IH439" s="7"/>
      <c r="II439" s="7"/>
      <c r="IJ439" s="7"/>
      <c r="IK439" s="7"/>
      <c r="IL439" s="7"/>
      <c r="IM439" s="7"/>
      <c r="IN439" s="7"/>
      <c r="IO439" s="7"/>
      <c r="IP439" s="7"/>
      <c r="IQ439" s="7"/>
      <c r="IR439" s="7"/>
      <c r="IS439" s="7"/>
      <c r="IT439" s="7"/>
      <c r="IU439" s="7"/>
      <c r="IV439" s="7"/>
      <c r="IW439" s="7"/>
      <c r="IX439" s="7"/>
      <c r="IY439" s="7"/>
      <c r="IZ439" s="7"/>
      <c r="JA439" s="7"/>
    </row>
    <row r="440" spans="1:261" s="8" customFormat="1" ht="67.5" customHeight="1" x14ac:dyDescent="0.4">
      <c r="A440" s="85" t="s">
        <v>246</v>
      </c>
      <c r="B440" s="63" t="s">
        <v>245</v>
      </c>
      <c r="C440" s="172"/>
      <c r="D440" s="42">
        <v>43466</v>
      </c>
      <c r="E440" s="41">
        <v>44561</v>
      </c>
      <c r="F440" s="41">
        <v>43466</v>
      </c>
      <c r="G440" s="41">
        <v>44267</v>
      </c>
      <c r="H440" s="63" t="s">
        <v>8</v>
      </c>
      <c r="I440" s="40">
        <f>SUM(J440:M440)</f>
        <v>70000</v>
      </c>
      <c r="J440" s="105"/>
      <c r="K440" s="105"/>
      <c r="L440" s="105">
        <v>70000</v>
      </c>
      <c r="M440" s="105">
        <v>0</v>
      </c>
      <c r="N440" s="105">
        <v>70000</v>
      </c>
      <c r="O440" s="105">
        <f t="shared" si="95"/>
        <v>100</v>
      </c>
      <c r="P440" s="39" t="s">
        <v>548</v>
      </c>
      <c r="Q440" s="39" t="s">
        <v>556</v>
      </c>
      <c r="R440" s="10"/>
      <c r="S440" s="10"/>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c r="EL440" s="7"/>
      <c r="EM440" s="7"/>
      <c r="EN440" s="7"/>
      <c r="EO440" s="7"/>
      <c r="EP440" s="7"/>
      <c r="EQ440" s="7"/>
      <c r="ER440" s="7"/>
      <c r="ES440" s="7"/>
      <c r="ET440" s="7"/>
      <c r="EU440" s="7"/>
      <c r="EV440" s="7"/>
      <c r="EW440" s="7"/>
      <c r="EX440" s="7"/>
      <c r="EY440" s="7"/>
      <c r="EZ440" s="7"/>
      <c r="FA440" s="7"/>
      <c r="FB440" s="7"/>
      <c r="FC440" s="7"/>
      <c r="FD440" s="7"/>
      <c r="FE440" s="7"/>
      <c r="FF440" s="7"/>
      <c r="FG440" s="7"/>
      <c r="FH440" s="7"/>
      <c r="FI440" s="7"/>
      <c r="FJ440" s="7"/>
      <c r="FK440" s="7"/>
      <c r="FL440" s="7"/>
      <c r="FM440" s="7"/>
      <c r="FN440" s="7"/>
      <c r="FO440" s="7"/>
      <c r="FP440" s="7"/>
      <c r="FQ440" s="7"/>
      <c r="FR440" s="7"/>
      <c r="FS440" s="7"/>
      <c r="FT440" s="7"/>
      <c r="FU440" s="7"/>
      <c r="FV440" s="7"/>
      <c r="FW440" s="7"/>
      <c r="FX440" s="7"/>
      <c r="FY440" s="7"/>
      <c r="FZ440" s="7"/>
      <c r="GA440" s="7"/>
      <c r="GB440" s="7"/>
      <c r="GC440" s="7"/>
      <c r="GD440" s="7"/>
      <c r="GE440" s="7"/>
      <c r="GF440" s="7"/>
      <c r="GG440" s="7"/>
      <c r="GH440" s="7"/>
      <c r="GI440" s="7"/>
      <c r="GJ440" s="7"/>
      <c r="GK440" s="7"/>
      <c r="GL440" s="7"/>
      <c r="GM440" s="7"/>
      <c r="GN440" s="7"/>
      <c r="GO440" s="7"/>
      <c r="GP440" s="7"/>
      <c r="GQ440" s="7"/>
      <c r="GR440" s="7"/>
      <c r="GS440" s="7"/>
      <c r="GT440" s="7"/>
      <c r="GU440" s="7"/>
      <c r="GV440" s="7"/>
      <c r="GW440" s="7"/>
      <c r="GX440" s="7"/>
      <c r="GY440" s="7"/>
      <c r="GZ440" s="7"/>
      <c r="HA440" s="7"/>
      <c r="HB440" s="7"/>
      <c r="HC440" s="7"/>
      <c r="HD440" s="7"/>
      <c r="HE440" s="7"/>
      <c r="HF440" s="7"/>
      <c r="HG440" s="7"/>
      <c r="HH440" s="7"/>
      <c r="HI440" s="7"/>
      <c r="HJ440" s="7"/>
      <c r="HK440" s="7"/>
      <c r="HL440" s="7"/>
      <c r="HM440" s="7"/>
      <c r="HN440" s="7"/>
      <c r="HO440" s="7"/>
      <c r="HP440" s="7"/>
      <c r="HQ440" s="7"/>
      <c r="HR440" s="7"/>
      <c r="HS440" s="7"/>
      <c r="HT440" s="7"/>
      <c r="HU440" s="7"/>
      <c r="HV440" s="7"/>
      <c r="HW440" s="7"/>
      <c r="HX440" s="7"/>
      <c r="HY440" s="7"/>
      <c r="HZ440" s="7"/>
      <c r="IA440" s="7"/>
      <c r="IB440" s="7"/>
      <c r="IC440" s="7"/>
      <c r="ID440" s="7"/>
      <c r="IE440" s="7"/>
      <c r="IF440" s="7"/>
      <c r="IG440" s="7"/>
      <c r="IH440" s="7"/>
      <c r="II440" s="7"/>
      <c r="IJ440" s="7"/>
      <c r="IK440" s="7"/>
      <c r="IL440" s="7"/>
      <c r="IM440" s="7"/>
      <c r="IN440" s="7"/>
      <c r="IO440" s="7"/>
      <c r="IP440" s="7"/>
      <c r="IQ440" s="7"/>
      <c r="IR440" s="7"/>
      <c r="IS440" s="7"/>
      <c r="IT440" s="7"/>
      <c r="IU440" s="7"/>
      <c r="IV440" s="7"/>
      <c r="IW440" s="7"/>
      <c r="IX440" s="7"/>
      <c r="IY440" s="7"/>
      <c r="IZ440" s="7"/>
      <c r="JA440" s="7"/>
    </row>
    <row r="441" spans="1:261" s="8" customFormat="1" ht="68.7" customHeight="1" x14ac:dyDescent="0.4">
      <c r="A441" s="85" t="s">
        <v>181</v>
      </c>
      <c r="B441" s="63" t="s">
        <v>171</v>
      </c>
      <c r="C441" s="172"/>
      <c r="D441" s="42">
        <v>44197</v>
      </c>
      <c r="E441" s="41">
        <v>45291</v>
      </c>
      <c r="F441" s="41">
        <v>44197</v>
      </c>
      <c r="G441" s="41"/>
      <c r="H441" s="63" t="s">
        <v>8</v>
      </c>
      <c r="I441" s="40">
        <f t="shared" ref="I441:I463" si="100">SUM(J441:M441)</f>
        <v>20000</v>
      </c>
      <c r="J441" s="105"/>
      <c r="K441" s="105"/>
      <c r="L441" s="105">
        <v>20000</v>
      </c>
      <c r="M441" s="105">
        <v>0</v>
      </c>
      <c r="N441" s="105">
        <v>0</v>
      </c>
      <c r="O441" s="105">
        <f t="shared" si="95"/>
        <v>0</v>
      </c>
      <c r="P441" s="39"/>
      <c r="Q441" s="39"/>
      <c r="R441" s="10"/>
      <c r="S441" s="10"/>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c r="EL441" s="7"/>
      <c r="EM441" s="7"/>
      <c r="EN441" s="7"/>
      <c r="EO441" s="7"/>
      <c r="EP441" s="7"/>
      <c r="EQ441" s="7"/>
      <c r="ER441" s="7"/>
      <c r="ES441" s="7"/>
      <c r="ET441" s="7"/>
      <c r="EU441" s="7"/>
      <c r="EV441" s="7"/>
      <c r="EW441" s="7"/>
      <c r="EX441" s="7"/>
      <c r="EY441" s="7"/>
      <c r="EZ441" s="7"/>
      <c r="FA441" s="7"/>
      <c r="FB441" s="7"/>
      <c r="FC441" s="7"/>
      <c r="FD441" s="7"/>
      <c r="FE441" s="7"/>
      <c r="FF441" s="7"/>
      <c r="FG441" s="7"/>
      <c r="FH441" s="7"/>
      <c r="FI441" s="7"/>
      <c r="FJ441" s="7"/>
      <c r="FK441" s="7"/>
      <c r="FL441" s="7"/>
      <c r="FM441" s="7"/>
      <c r="FN441" s="7"/>
      <c r="FO441" s="7"/>
      <c r="FP441" s="7"/>
      <c r="FQ441" s="7"/>
      <c r="FR441" s="7"/>
      <c r="FS441" s="7"/>
      <c r="FT441" s="7"/>
      <c r="FU441" s="7"/>
      <c r="FV441" s="7"/>
      <c r="FW441" s="7"/>
      <c r="FX441" s="7"/>
      <c r="FY441" s="7"/>
      <c r="FZ441" s="7"/>
      <c r="GA441" s="7"/>
      <c r="GB441" s="7"/>
      <c r="GC441" s="7"/>
      <c r="GD441" s="7"/>
      <c r="GE441" s="7"/>
      <c r="GF441" s="7"/>
      <c r="GG441" s="7"/>
      <c r="GH441" s="7"/>
      <c r="GI441" s="7"/>
      <c r="GJ441" s="7"/>
      <c r="GK441" s="7"/>
      <c r="GL441" s="7"/>
      <c r="GM441" s="7"/>
      <c r="GN441" s="7"/>
      <c r="GO441" s="7"/>
      <c r="GP441" s="7"/>
      <c r="GQ441" s="7"/>
      <c r="GR441" s="7"/>
      <c r="GS441" s="7"/>
      <c r="GT441" s="7"/>
      <c r="GU441" s="7"/>
      <c r="GV441" s="7"/>
      <c r="GW441" s="7"/>
      <c r="GX441" s="7"/>
      <c r="GY441" s="7"/>
      <c r="GZ441" s="7"/>
      <c r="HA441" s="7"/>
      <c r="HB441" s="7"/>
      <c r="HC441" s="7"/>
      <c r="HD441" s="7"/>
      <c r="HE441" s="7"/>
      <c r="HF441" s="7"/>
      <c r="HG441" s="7"/>
      <c r="HH441" s="7"/>
      <c r="HI441" s="7"/>
      <c r="HJ441" s="7"/>
      <c r="HK441" s="7"/>
      <c r="HL441" s="7"/>
      <c r="HM441" s="7"/>
      <c r="HN441" s="7"/>
      <c r="HO441" s="7"/>
      <c r="HP441" s="7"/>
      <c r="HQ441" s="7"/>
      <c r="HR441" s="7"/>
      <c r="HS441" s="7"/>
      <c r="HT441" s="7"/>
      <c r="HU441" s="7"/>
      <c r="HV441" s="7"/>
      <c r="HW441" s="7"/>
      <c r="HX441" s="7"/>
      <c r="HY441" s="7"/>
      <c r="HZ441" s="7"/>
      <c r="IA441" s="7"/>
      <c r="IB441" s="7"/>
      <c r="IC441" s="7"/>
      <c r="ID441" s="7"/>
      <c r="IE441" s="7"/>
      <c r="IF441" s="7"/>
      <c r="IG441" s="7"/>
      <c r="IH441" s="7"/>
      <c r="II441" s="7"/>
      <c r="IJ441" s="7"/>
      <c r="IK441" s="7"/>
      <c r="IL441" s="7"/>
      <c r="IM441" s="7"/>
      <c r="IN441" s="7"/>
      <c r="IO441" s="7"/>
      <c r="IP441" s="7"/>
      <c r="IQ441" s="7"/>
      <c r="IR441" s="7"/>
      <c r="IS441" s="7"/>
      <c r="IT441" s="7"/>
      <c r="IU441" s="7"/>
      <c r="IV441" s="7"/>
      <c r="IW441" s="7"/>
      <c r="IX441" s="7"/>
      <c r="IY441" s="7"/>
      <c r="IZ441" s="7"/>
      <c r="JA441" s="7"/>
    </row>
    <row r="442" spans="1:261" s="8" customFormat="1" ht="68.7" customHeight="1" x14ac:dyDescent="0.4">
      <c r="A442" s="85" t="s">
        <v>247</v>
      </c>
      <c r="B442" s="63" t="s">
        <v>245</v>
      </c>
      <c r="C442" s="172"/>
      <c r="D442" s="42">
        <v>44197</v>
      </c>
      <c r="E442" s="41">
        <v>44561</v>
      </c>
      <c r="F442" s="41">
        <v>44197</v>
      </c>
      <c r="G442" s="41"/>
      <c r="H442" s="63" t="s">
        <v>8</v>
      </c>
      <c r="I442" s="40">
        <f>SUM(J442:M442)</f>
        <v>20000</v>
      </c>
      <c r="J442" s="105"/>
      <c r="K442" s="105"/>
      <c r="L442" s="105">
        <v>20000</v>
      </c>
      <c r="M442" s="105">
        <v>0</v>
      </c>
      <c r="N442" s="105">
        <v>0</v>
      </c>
      <c r="O442" s="105">
        <f t="shared" si="95"/>
        <v>0</v>
      </c>
      <c r="P442" s="39" t="s">
        <v>500</v>
      </c>
      <c r="Q442" s="39"/>
      <c r="R442" s="10"/>
      <c r="S442" s="10"/>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c r="FV442" s="7"/>
      <c r="FW442" s="7"/>
      <c r="FX442" s="7"/>
      <c r="FY442" s="7"/>
      <c r="FZ442" s="7"/>
      <c r="GA442" s="7"/>
      <c r="GB442" s="7"/>
      <c r="GC442" s="7"/>
      <c r="GD442" s="7"/>
      <c r="GE442" s="7"/>
      <c r="GF442" s="7"/>
      <c r="GG442" s="7"/>
      <c r="GH442" s="7"/>
      <c r="GI442" s="7"/>
      <c r="GJ442" s="7"/>
      <c r="GK442" s="7"/>
      <c r="GL442" s="7"/>
      <c r="GM442" s="7"/>
      <c r="GN442" s="7"/>
      <c r="GO442" s="7"/>
      <c r="GP442" s="7"/>
      <c r="GQ442" s="7"/>
      <c r="GR442" s="7"/>
      <c r="GS442" s="7"/>
      <c r="GT442" s="7"/>
      <c r="GU442" s="7"/>
      <c r="GV442" s="7"/>
      <c r="GW442" s="7"/>
      <c r="GX442" s="7"/>
      <c r="GY442" s="7"/>
      <c r="GZ442" s="7"/>
      <c r="HA442" s="7"/>
      <c r="HB442" s="7"/>
      <c r="HC442" s="7"/>
      <c r="HD442" s="7"/>
      <c r="HE442" s="7"/>
      <c r="HF442" s="7"/>
      <c r="HG442" s="7"/>
      <c r="HH442" s="7"/>
      <c r="HI442" s="7"/>
      <c r="HJ442" s="7"/>
      <c r="HK442" s="7"/>
      <c r="HL442" s="7"/>
      <c r="HM442" s="7"/>
      <c r="HN442" s="7"/>
      <c r="HO442" s="7"/>
      <c r="HP442" s="7"/>
      <c r="HQ442" s="7"/>
      <c r="HR442" s="7"/>
      <c r="HS442" s="7"/>
      <c r="HT442" s="7"/>
      <c r="HU442" s="7"/>
      <c r="HV442" s="7"/>
      <c r="HW442" s="7"/>
      <c r="HX442" s="7"/>
      <c r="HY442" s="7"/>
      <c r="HZ442" s="7"/>
      <c r="IA442" s="7"/>
      <c r="IB442" s="7"/>
      <c r="IC442" s="7"/>
      <c r="ID442" s="7"/>
      <c r="IE442" s="7"/>
      <c r="IF442" s="7"/>
      <c r="IG442" s="7"/>
      <c r="IH442" s="7"/>
      <c r="II442" s="7"/>
      <c r="IJ442" s="7"/>
      <c r="IK442" s="7"/>
      <c r="IL442" s="7"/>
      <c r="IM442" s="7"/>
      <c r="IN442" s="7"/>
      <c r="IO442" s="7"/>
      <c r="IP442" s="7"/>
      <c r="IQ442" s="7"/>
      <c r="IR442" s="7"/>
      <c r="IS442" s="7"/>
      <c r="IT442" s="7"/>
      <c r="IU442" s="7"/>
      <c r="IV442" s="7"/>
      <c r="IW442" s="7"/>
      <c r="IX442" s="7"/>
      <c r="IY442" s="7"/>
      <c r="IZ442" s="7"/>
      <c r="JA442" s="7"/>
    </row>
    <row r="443" spans="1:261" s="8" customFormat="1" ht="95.25" customHeight="1" x14ac:dyDescent="0.4">
      <c r="A443" s="85" t="s">
        <v>182</v>
      </c>
      <c r="B443" s="63" t="s">
        <v>172</v>
      </c>
      <c r="C443" s="172"/>
      <c r="D443" s="42">
        <v>43101</v>
      </c>
      <c r="E443" s="41">
        <v>44561</v>
      </c>
      <c r="F443" s="41">
        <v>43101</v>
      </c>
      <c r="G443" s="41"/>
      <c r="H443" s="63" t="s">
        <v>8</v>
      </c>
      <c r="I443" s="40">
        <f t="shared" si="100"/>
        <v>12621.9</v>
      </c>
      <c r="J443" s="105"/>
      <c r="K443" s="105">
        <v>-3119.1</v>
      </c>
      <c r="L443" s="105">
        <v>15741</v>
      </c>
      <c r="M443" s="105">
        <v>0</v>
      </c>
      <c r="N443" s="105">
        <v>2941.09</v>
      </c>
      <c r="O443" s="105">
        <f t="shared" si="95"/>
        <v>23.301483928727055</v>
      </c>
      <c r="P443" s="39"/>
      <c r="Q443" s="39"/>
      <c r="R443" s="10"/>
      <c r="S443" s="10"/>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c r="HR443" s="7"/>
      <c r="HS443" s="7"/>
      <c r="HT443" s="7"/>
      <c r="HU443" s="7"/>
      <c r="HV443" s="7"/>
      <c r="HW443" s="7"/>
      <c r="HX443" s="7"/>
      <c r="HY443" s="7"/>
      <c r="HZ443" s="7"/>
      <c r="IA443" s="7"/>
      <c r="IB443" s="7"/>
      <c r="IC443" s="7"/>
      <c r="ID443" s="7"/>
      <c r="IE443" s="7"/>
      <c r="IF443" s="7"/>
      <c r="IG443" s="7"/>
      <c r="IH443" s="7"/>
      <c r="II443" s="7"/>
      <c r="IJ443" s="7"/>
      <c r="IK443" s="7"/>
      <c r="IL443" s="7"/>
      <c r="IM443" s="7"/>
      <c r="IN443" s="7"/>
      <c r="IO443" s="7"/>
      <c r="IP443" s="7"/>
      <c r="IQ443" s="7"/>
      <c r="IR443" s="7"/>
      <c r="IS443" s="7"/>
      <c r="IT443" s="7"/>
      <c r="IU443" s="7"/>
      <c r="IV443" s="7"/>
      <c r="IW443" s="7"/>
      <c r="IX443" s="7"/>
      <c r="IY443" s="7"/>
      <c r="IZ443" s="7"/>
      <c r="JA443" s="7"/>
    </row>
    <row r="444" spans="1:261" s="8" customFormat="1" ht="145.5" customHeight="1" x14ac:dyDescent="0.4">
      <c r="A444" s="85" t="s">
        <v>248</v>
      </c>
      <c r="B444" s="63" t="s">
        <v>259</v>
      </c>
      <c r="C444" s="171" t="s">
        <v>266</v>
      </c>
      <c r="D444" s="42">
        <v>44197</v>
      </c>
      <c r="E444" s="41">
        <v>44561</v>
      </c>
      <c r="F444" s="41">
        <v>44197</v>
      </c>
      <c r="G444" s="41"/>
      <c r="H444" s="63" t="s">
        <v>8</v>
      </c>
      <c r="I444" s="40">
        <f>SUM(J444:M444)</f>
        <v>12621.9</v>
      </c>
      <c r="J444" s="105"/>
      <c r="K444" s="105">
        <v>-3119.1</v>
      </c>
      <c r="L444" s="105">
        <v>15741</v>
      </c>
      <c r="M444" s="105">
        <v>0</v>
      </c>
      <c r="N444" s="105">
        <v>2941.09</v>
      </c>
      <c r="O444" s="105">
        <f t="shared" si="95"/>
        <v>23.301483928727055</v>
      </c>
      <c r="P444" s="39" t="s">
        <v>534</v>
      </c>
      <c r="Q444" s="39"/>
      <c r="R444" s="10"/>
      <c r="S444" s="10"/>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7"/>
      <c r="FS444" s="7"/>
      <c r="FT444" s="7"/>
      <c r="FU444" s="7"/>
      <c r="FV444" s="7"/>
      <c r="FW444" s="7"/>
      <c r="FX444" s="7"/>
      <c r="FY444" s="7"/>
      <c r="FZ444" s="7"/>
      <c r="GA444" s="7"/>
      <c r="GB444" s="7"/>
      <c r="GC444" s="7"/>
      <c r="GD444" s="7"/>
      <c r="GE444" s="7"/>
      <c r="GF444" s="7"/>
      <c r="GG444" s="7"/>
      <c r="GH444" s="7"/>
      <c r="GI444" s="7"/>
      <c r="GJ444" s="7"/>
      <c r="GK444" s="7"/>
      <c r="GL444" s="7"/>
      <c r="GM444" s="7"/>
      <c r="GN444" s="7"/>
      <c r="GO444" s="7"/>
      <c r="GP444" s="7"/>
      <c r="GQ444" s="7"/>
      <c r="GR444" s="7"/>
      <c r="GS444" s="7"/>
      <c r="GT444" s="7"/>
      <c r="GU444" s="7"/>
      <c r="GV444" s="7"/>
      <c r="GW444" s="7"/>
      <c r="GX444" s="7"/>
      <c r="GY444" s="7"/>
      <c r="GZ444" s="7"/>
      <c r="HA444" s="7"/>
      <c r="HB444" s="7"/>
      <c r="HC444" s="7"/>
      <c r="HD444" s="7"/>
      <c r="HE444" s="7"/>
      <c r="HF444" s="7"/>
      <c r="HG444" s="7"/>
      <c r="HH444" s="7"/>
      <c r="HI444" s="7"/>
      <c r="HJ444" s="7"/>
      <c r="HK444" s="7"/>
      <c r="HL444" s="7"/>
      <c r="HM444" s="7"/>
      <c r="HN444" s="7"/>
      <c r="HO444" s="7"/>
      <c r="HP444" s="7"/>
      <c r="HQ444" s="7"/>
      <c r="HR444" s="7"/>
      <c r="HS444" s="7"/>
      <c r="HT444" s="7"/>
      <c r="HU444" s="7"/>
      <c r="HV444" s="7"/>
      <c r="HW444" s="7"/>
      <c r="HX444" s="7"/>
      <c r="HY444" s="7"/>
      <c r="HZ444" s="7"/>
      <c r="IA444" s="7"/>
      <c r="IB444" s="7"/>
      <c r="IC444" s="7"/>
      <c r="ID444" s="7"/>
      <c r="IE444" s="7"/>
      <c r="IF444" s="7"/>
      <c r="IG444" s="7"/>
      <c r="IH444" s="7"/>
      <c r="II444" s="7"/>
      <c r="IJ444" s="7"/>
      <c r="IK444" s="7"/>
      <c r="IL444" s="7"/>
      <c r="IM444" s="7"/>
      <c r="IN444" s="7"/>
      <c r="IO444" s="7"/>
      <c r="IP444" s="7"/>
      <c r="IQ444" s="7"/>
      <c r="IR444" s="7"/>
      <c r="IS444" s="7"/>
      <c r="IT444" s="7"/>
      <c r="IU444" s="7"/>
      <c r="IV444" s="7"/>
      <c r="IW444" s="7"/>
      <c r="IX444" s="7"/>
      <c r="IY444" s="7"/>
      <c r="IZ444" s="7"/>
      <c r="JA444" s="7"/>
    </row>
    <row r="445" spans="1:261" s="8" customFormat="1" ht="85.5" customHeight="1" x14ac:dyDescent="0.4">
      <c r="A445" s="85" t="s">
        <v>183</v>
      </c>
      <c r="B445" s="63" t="s">
        <v>173</v>
      </c>
      <c r="C445" s="171"/>
      <c r="D445" s="42">
        <v>43101</v>
      </c>
      <c r="E445" s="41">
        <v>44561</v>
      </c>
      <c r="F445" s="41">
        <v>43101</v>
      </c>
      <c r="G445" s="41"/>
      <c r="H445" s="63" t="s">
        <v>8</v>
      </c>
      <c r="I445" s="40">
        <f t="shared" si="100"/>
        <v>24892.400000000001</v>
      </c>
      <c r="J445" s="105"/>
      <c r="K445" s="105">
        <v>12.4</v>
      </c>
      <c r="L445" s="105">
        <v>24880</v>
      </c>
      <c r="M445" s="105">
        <v>0</v>
      </c>
      <c r="N445" s="105">
        <v>5831.31</v>
      </c>
      <c r="O445" s="105">
        <f t="shared" si="95"/>
        <v>23.426065787147884</v>
      </c>
      <c r="P445" s="39"/>
      <c r="Q445" s="39"/>
      <c r="R445" s="10"/>
      <c r="S445" s="10"/>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c r="FV445" s="7"/>
      <c r="FW445" s="7"/>
      <c r="FX445" s="7"/>
      <c r="FY445" s="7"/>
      <c r="FZ445" s="7"/>
      <c r="GA445" s="7"/>
      <c r="GB445" s="7"/>
      <c r="GC445" s="7"/>
      <c r="GD445" s="7"/>
      <c r="GE445" s="7"/>
      <c r="GF445" s="7"/>
      <c r="GG445" s="7"/>
      <c r="GH445" s="7"/>
      <c r="GI445" s="7"/>
      <c r="GJ445" s="7"/>
      <c r="GK445" s="7"/>
      <c r="GL445" s="7"/>
      <c r="GM445" s="7"/>
      <c r="GN445" s="7"/>
      <c r="GO445" s="7"/>
      <c r="GP445" s="7"/>
      <c r="GQ445" s="7"/>
      <c r="GR445" s="7"/>
      <c r="GS445" s="7"/>
      <c r="GT445" s="7"/>
      <c r="GU445" s="7"/>
      <c r="GV445" s="7"/>
      <c r="GW445" s="7"/>
      <c r="GX445" s="7"/>
      <c r="GY445" s="7"/>
      <c r="GZ445" s="7"/>
      <c r="HA445" s="7"/>
      <c r="HB445" s="7"/>
      <c r="HC445" s="7"/>
      <c r="HD445" s="7"/>
      <c r="HE445" s="7"/>
      <c r="HF445" s="7"/>
      <c r="HG445" s="7"/>
      <c r="HH445" s="7"/>
      <c r="HI445" s="7"/>
      <c r="HJ445" s="7"/>
      <c r="HK445" s="7"/>
      <c r="HL445" s="7"/>
      <c r="HM445" s="7"/>
      <c r="HN445" s="7"/>
      <c r="HO445" s="7"/>
      <c r="HP445" s="7"/>
      <c r="HQ445" s="7"/>
      <c r="HR445" s="7"/>
      <c r="HS445" s="7"/>
      <c r="HT445" s="7"/>
      <c r="HU445" s="7"/>
      <c r="HV445" s="7"/>
      <c r="HW445" s="7"/>
      <c r="HX445" s="7"/>
      <c r="HY445" s="7"/>
      <c r="HZ445" s="7"/>
      <c r="IA445" s="7"/>
      <c r="IB445" s="7"/>
      <c r="IC445" s="7"/>
      <c r="ID445" s="7"/>
      <c r="IE445" s="7"/>
      <c r="IF445" s="7"/>
      <c r="IG445" s="7"/>
      <c r="IH445" s="7"/>
      <c r="II445" s="7"/>
      <c r="IJ445" s="7"/>
      <c r="IK445" s="7"/>
      <c r="IL445" s="7"/>
      <c r="IM445" s="7"/>
      <c r="IN445" s="7"/>
      <c r="IO445" s="7"/>
      <c r="IP445" s="7"/>
      <c r="IQ445" s="7"/>
      <c r="IR445" s="7"/>
      <c r="IS445" s="7"/>
      <c r="IT445" s="7"/>
      <c r="IU445" s="7"/>
      <c r="IV445" s="7"/>
      <c r="IW445" s="7"/>
      <c r="IX445" s="7"/>
      <c r="IY445" s="7"/>
      <c r="IZ445" s="7"/>
      <c r="JA445" s="7"/>
    </row>
    <row r="446" spans="1:261" s="8" customFormat="1" ht="141" customHeight="1" x14ac:dyDescent="0.4">
      <c r="A446" s="85" t="s">
        <v>249</v>
      </c>
      <c r="B446" s="63" t="s">
        <v>259</v>
      </c>
      <c r="C446" s="171"/>
      <c r="D446" s="42">
        <v>44197</v>
      </c>
      <c r="E446" s="41">
        <v>44561</v>
      </c>
      <c r="F446" s="41">
        <v>44197</v>
      </c>
      <c r="G446" s="41"/>
      <c r="H446" s="63" t="s">
        <v>8</v>
      </c>
      <c r="I446" s="40">
        <f>SUM(J446:M446)</f>
        <v>24892.400000000001</v>
      </c>
      <c r="J446" s="105"/>
      <c r="K446" s="105">
        <v>12.4</v>
      </c>
      <c r="L446" s="105">
        <v>24880</v>
      </c>
      <c r="M446" s="105">
        <v>0</v>
      </c>
      <c r="N446" s="105">
        <v>5831.31</v>
      </c>
      <c r="O446" s="105">
        <f t="shared" si="95"/>
        <v>23.426065787147884</v>
      </c>
      <c r="P446" s="39" t="s">
        <v>549</v>
      </c>
      <c r="Q446" s="39"/>
      <c r="R446" s="10"/>
      <c r="S446" s="10"/>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c r="GK446" s="7"/>
      <c r="GL446" s="7"/>
      <c r="GM446" s="7"/>
      <c r="GN446" s="7"/>
      <c r="GO446" s="7"/>
      <c r="GP446" s="7"/>
      <c r="GQ446" s="7"/>
      <c r="GR446" s="7"/>
      <c r="GS446" s="7"/>
      <c r="GT446" s="7"/>
      <c r="GU446" s="7"/>
      <c r="GV446" s="7"/>
      <c r="GW446" s="7"/>
      <c r="GX446" s="7"/>
      <c r="GY446" s="7"/>
      <c r="GZ446" s="7"/>
      <c r="HA446" s="7"/>
      <c r="HB446" s="7"/>
      <c r="HC446" s="7"/>
      <c r="HD446" s="7"/>
      <c r="HE446" s="7"/>
      <c r="HF446" s="7"/>
      <c r="HG446" s="7"/>
      <c r="HH446" s="7"/>
      <c r="HI446" s="7"/>
      <c r="HJ446" s="7"/>
      <c r="HK446" s="7"/>
      <c r="HL446" s="7"/>
      <c r="HM446" s="7"/>
      <c r="HN446" s="7"/>
      <c r="HO446" s="7"/>
      <c r="HP446" s="7"/>
      <c r="HQ446" s="7"/>
      <c r="HR446" s="7"/>
      <c r="HS446" s="7"/>
      <c r="HT446" s="7"/>
      <c r="HU446" s="7"/>
      <c r="HV446" s="7"/>
      <c r="HW446" s="7"/>
      <c r="HX446" s="7"/>
      <c r="HY446" s="7"/>
      <c r="HZ446" s="7"/>
      <c r="IA446" s="7"/>
      <c r="IB446" s="7"/>
      <c r="IC446" s="7"/>
      <c r="ID446" s="7"/>
      <c r="IE446" s="7"/>
      <c r="IF446" s="7"/>
      <c r="IG446" s="7"/>
      <c r="IH446" s="7"/>
      <c r="II446" s="7"/>
      <c r="IJ446" s="7"/>
      <c r="IK446" s="7"/>
      <c r="IL446" s="7"/>
      <c r="IM446" s="7"/>
      <c r="IN446" s="7"/>
      <c r="IO446" s="7"/>
      <c r="IP446" s="7"/>
      <c r="IQ446" s="7"/>
      <c r="IR446" s="7"/>
      <c r="IS446" s="7"/>
      <c r="IT446" s="7"/>
      <c r="IU446" s="7"/>
      <c r="IV446" s="7"/>
      <c r="IW446" s="7"/>
      <c r="IX446" s="7"/>
      <c r="IY446" s="7"/>
      <c r="IZ446" s="7"/>
      <c r="JA446" s="7"/>
    </row>
    <row r="447" spans="1:261" s="8" customFormat="1" ht="93" customHeight="1" x14ac:dyDescent="0.4">
      <c r="A447" s="85" t="s">
        <v>184</v>
      </c>
      <c r="B447" s="63" t="s">
        <v>174</v>
      </c>
      <c r="C447" s="171"/>
      <c r="D447" s="42">
        <v>43101</v>
      </c>
      <c r="E447" s="41">
        <v>44561</v>
      </c>
      <c r="F447" s="41">
        <v>43101</v>
      </c>
      <c r="G447" s="41"/>
      <c r="H447" s="63" t="s">
        <v>8</v>
      </c>
      <c r="I447" s="40">
        <f t="shared" si="100"/>
        <v>42483.5</v>
      </c>
      <c r="J447" s="105"/>
      <c r="K447" s="105">
        <v>-13116.5</v>
      </c>
      <c r="L447" s="105">
        <v>55600</v>
      </c>
      <c r="M447" s="105">
        <v>0</v>
      </c>
      <c r="N447" s="105">
        <v>8610.82</v>
      </c>
      <c r="O447" s="105">
        <f t="shared" si="95"/>
        <v>20.268621935574988</v>
      </c>
      <c r="P447" s="39"/>
      <c r="Q447" s="39"/>
      <c r="R447" s="10"/>
      <c r="S447" s="10"/>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c r="GA447" s="7"/>
      <c r="GB447" s="7"/>
      <c r="GC447" s="7"/>
      <c r="GD447" s="7"/>
      <c r="GE447" s="7"/>
      <c r="GF447" s="7"/>
      <c r="GG447" s="7"/>
      <c r="GH447" s="7"/>
      <c r="GI447" s="7"/>
      <c r="GJ447" s="7"/>
      <c r="GK447" s="7"/>
      <c r="GL447" s="7"/>
      <c r="GM447" s="7"/>
      <c r="GN447" s="7"/>
      <c r="GO447" s="7"/>
      <c r="GP447" s="7"/>
      <c r="GQ447" s="7"/>
      <c r="GR447" s="7"/>
      <c r="GS447" s="7"/>
      <c r="GT447" s="7"/>
      <c r="GU447" s="7"/>
      <c r="GV447" s="7"/>
      <c r="GW447" s="7"/>
      <c r="GX447" s="7"/>
      <c r="GY447" s="7"/>
      <c r="GZ447" s="7"/>
      <c r="HA447" s="7"/>
      <c r="HB447" s="7"/>
      <c r="HC447" s="7"/>
      <c r="HD447" s="7"/>
      <c r="HE447" s="7"/>
      <c r="HF447" s="7"/>
      <c r="HG447" s="7"/>
      <c r="HH447" s="7"/>
      <c r="HI447" s="7"/>
      <c r="HJ447" s="7"/>
      <c r="HK447" s="7"/>
      <c r="HL447" s="7"/>
      <c r="HM447" s="7"/>
      <c r="HN447" s="7"/>
      <c r="HO447" s="7"/>
      <c r="HP447" s="7"/>
      <c r="HQ447" s="7"/>
      <c r="HR447" s="7"/>
      <c r="HS447" s="7"/>
      <c r="HT447" s="7"/>
      <c r="HU447" s="7"/>
      <c r="HV447" s="7"/>
      <c r="HW447" s="7"/>
      <c r="HX447" s="7"/>
      <c r="HY447" s="7"/>
      <c r="HZ447" s="7"/>
      <c r="IA447" s="7"/>
      <c r="IB447" s="7"/>
      <c r="IC447" s="7"/>
      <c r="ID447" s="7"/>
      <c r="IE447" s="7"/>
      <c r="IF447" s="7"/>
      <c r="IG447" s="7"/>
      <c r="IH447" s="7"/>
      <c r="II447" s="7"/>
      <c r="IJ447" s="7"/>
      <c r="IK447" s="7"/>
      <c r="IL447" s="7"/>
      <c r="IM447" s="7"/>
      <c r="IN447" s="7"/>
      <c r="IO447" s="7"/>
      <c r="IP447" s="7"/>
      <c r="IQ447" s="7"/>
      <c r="IR447" s="7"/>
      <c r="IS447" s="7"/>
      <c r="IT447" s="7"/>
      <c r="IU447" s="7"/>
      <c r="IV447" s="7"/>
      <c r="IW447" s="7"/>
      <c r="IX447" s="7"/>
      <c r="IY447" s="7"/>
      <c r="IZ447" s="7"/>
      <c r="JA447" s="7"/>
    </row>
    <row r="448" spans="1:261" s="8" customFormat="1" ht="144.75" customHeight="1" x14ac:dyDescent="0.4">
      <c r="A448" s="85" t="s">
        <v>250</v>
      </c>
      <c r="B448" s="63" t="s">
        <v>259</v>
      </c>
      <c r="C448" s="171"/>
      <c r="D448" s="42">
        <v>44197</v>
      </c>
      <c r="E448" s="41">
        <v>44561</v>
      </c>
      <c r="F448" s="41">
        <v>44197</v>
      </c>
      <c r="G448" s="41"/>
      <c r="H448" s="63" t="s">
        <v>8</v>
      </c>
      <c r="I448" s="40">
        <f>SUM(J448:M448)</f>
        <v>42483.5</v>
      </c>
      <c r="J448" s="105"/>
      <c r="K448" s="105">
        <v>-13116.5</v>
      </c>
      <c r="L448" s="105">
        <v>55600</v>
      </c>
      <c r="M448" s="105">
        <v>0</v>
      </c>
      <c r="N448" s="105">
        <v>8610.82</v>
      </c>
      <c r="O448" s="105">
        <f t="shared" si="95"/>
        <v>20.268621935574988</v>
      </c>
      <c r="P448" s="39" t="s">
        <v>550</v>
      </c>
      <c r="Q448" s="39"/>
      <c r="R448" s="10"/>
      <c r="S448" s="10"/>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7"/>
      <c r="FS448" s="7"/>
      <c r="FT448" s="7"/>
      <c r="FU448" s="7"/>
      <c r="FV448" s="7"/>
      <c r="FW448" s="7"/>
      <c r="FX448" s="7"/>
      <c r="FY448" s="7"/>
      <c r="FZ448" s="7"/>
      <c r="GA448" s="7"/>
      <c r="GB448" s="7"/>
      <c r="GC448" s="7"/>
      <c r="GD448" s="7"/>
      <c r="GE448" s="7"/>
      <c r="GF448" s="7"/>
      <c r="GG448" s="7"/>
      <c r="GH448" s="7"/>
      <c r="GI448" s="7"/>
      <c r="GJ448" s="7"/>
      <c r="GK448" s="7"/>
      <c r="GL448" s="7"/>
      <c r="GM448" s="7"/>
      <c r="GN448" s="7"/>
      <c r="GO448" s="7"/>
      <c r="GP448" s="7"/>
      <c r="GQ448" s="7"/>
      <c r="GR448" s="7"/>
      <c r="GS448" s="7"/>
      <c r="GT448" s="7"/>
      <c r="GU448" s="7"/>
      <c r="GV448" s="7"/>
      <c r="GW448" s="7"/>
      <c r="GX448" s="7"/>
      <c r="GY448" s="7"/>
      <c r="GZ448" s="7"/>
      <c r="HA448" s="7"/>
      <c r="HB448" s="7"/>
      <c r="HC448" s="7"/>
      <c r="HD448" s="7"/>
      <c r="HE448" s="7"/>
      <c r="HF448" s="7"/>
      <c r="HG448" s="7"/>
      <c r="HH448" s="7"/>
      <c r="HI448" s="7"/>
      <c r="HJ448" s="7"/>
      <c r="HK448" s="7"/>
      <c r="HL448" s="7"/>
      <c r="HM448" s="7"/>
      <c r="HN448" s="7"/>
      <c r="HO448" s="7"/>
      <c r="HP448" s="7"/>
      <c r="HQ448" s="7"/>
      <c r="HR448" s="7"/>
      <c r="HS448" s="7"/>
      <c r="HT448" s="7"/>
      <c r="HU448" s="7"/>
      <c r="HV448" s="7"/>
      <c r="HW448" s="7"/>
      <c r="HX448" s="7"/>
      <c r="HY448" s="7"/>
      <c r="HZ448" s="7"/>
      <c r="IA448" s="7"/>
      <c r="IB448" s="7"/>
      <c r="IC448" s="7"/>
      <c r="ID448" s="7"/>
      <c r="IE448" s="7"/>
      <c r="IF448" s="7"/>
      <c r="IG448" s="7"/>
      <c r="IH448" s="7"/>
      <c r="II448" s="7"/>
      <c r="IJ448" s="7"/>
      <c r="IK448" s="7"/>
      <c r="IL448" s="7"/>
      <c r="IM448" s="7"/>
      <c r="IN448" s="7"/>
      <c r="IO448" s="7"/>
      <c r="IP448" s="7"/>
      <c r="IQ448" s="7"/>
      <c r="IR448" s="7"/>
      <c r="IS448" s="7"/>
      <c r="IT448" s="7"/>
      <c r="IU448" s="7"/>
      <c r="IV448" s="7"/>
      <c r="IW448" s="7"/>
      <c r="IX448" s="7"/>
      <c r="IY448" s="7"/>
      <c r="IZ448" s="7"/>
      <c r="JA448" s="7"/>
    </row>
    <row r="449" spans="1:261" s="8" customFormat="1" ht="89.25" customHeight="1" x14ac:dyDescent="0.4">
      <c r="A449" s="85" t="s">
        <v>185</v>
      </c>
      <c r="B449" s="63" t="s">
        <v>175</v>
      </c>
      <c r="C449" s="171"/>
      <c r="D449" s="42">
        <v>43101</v>
      </c>
      <c r="E449" s="41">
        <v>44561</v>
      </c>
      <c r="F449" s="41">
        <v>43101</v>
      </c>
      <c r="G449" s="41"/>
      <c r="H449" s="63" t="s">
        <v>8</v>
      </c>
      <c r="I449" s="40">
        <f t="shared" si="100"/>
        <v>38164.800000000003</v>
      </c>
      <c r="J449" s="105"/>
      <c r="K449" s="105">
        <v>-2335.1999999999998</v>
      </c>
      <c r="L449" s="105">
        <v>40500</v>
      </c>
      <c r="M449" s="105">
        <v>0</v>
      </c>
      <c r="N449" s="105">
        <v>3384.54</v>
      </c>
      <c r="O449" s="105">
        <f t="shared" si="95"/>
        <v>8.8682241227518546</v>
      </c>
      <c r="P449" s="39"/>
      <c r="Q449" s="39"/>
      <c r="R449" s="10"/>
      <c r="S449" s="10"/>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c r="EL449" s="7"/>
      <c r="EM449" s="7"/>
      <c r="EN449" s="7"/>
      <c r="EO449" s="7"/>
      <c r="EP449" s="7"/>
      <c r="EQ449" s="7"/>
      <c r="ER449" s="7"/>
      <c r="ES449" s="7"/>
      <c r="ET449" s="7"/>
      <c r="EU449" s="7"/>
      <c r="EV449" s="7"/>
      <c r="EW449" s="7"/>
      <c r="EX449" s="7"/>
      <c r="EY449" s="7"/>
      <c r="EZ449" s="7"/>
      <c r="FA449" s="7"/>
      <c r="FB449" s="7"/>
      <c r="FC449" s="7"/>
      <c r="FD449" s="7"/>
      <c r="FE449" s="7"/>
      <c r="FF449" s="7"/>
      <c r="FG449" s="7"/>
      <c r="FH449" s="7"/>
      <c r="FI449" s="7"/>
      <c r="FJ449" s="7"/>
      <c r="FK449" s="7"/>
      <c r="FL449" s="7"/>
      <c r="FM449" s="7"/>
      <c r="FN449" s="7"/>
      <c r="FO449" s="7"/>
      <c r="FP449" s="7"/>
      <c r="FQ449" s="7"/>
      <c r="FR449" s="7"/>
      <c r="FS449" s="7"/>
      <c r="FT449" s="7"/>
      <c r="FU449" s="7"/>
      <c r="FV449" s="7"/>
      <c r="FW449" s="7"/>
      <c r="FX449" s="7"/>
      <c r="FY449" s="7"/>
      <c r="FZ449" s="7"/>
      <c r="GA449" s="7"/>
      <c r="GB449" s="7"/>
      <c r="GC449" s="7"/>
      <c r="GD449" s="7"/>
      <c r="GE449" s="7"/>
      <c r="GF449" s="7"/>
      <c r="GG449" s="7"/>
      <c r="GH449" s="7"/>
      <c r="GI449" s="7"/>
      <c r="GJ449" s="7"/>
      <c r="GK449" s="7"/>
      <c r="GL449" s="7"/>
      <c r="GM449" s="7"/>
      <c r="GN449" s="7"/>
      <c r="GO449" s="7"/>
      <c r="GP449" s="7"/>
      <c r="GQ449" s="7"/>
      <c r="GR449" s="7"/>
      <c r="GS449" s="7"/>
      <c r="GT449" s="7"/>
      <c r="GU449" s="7"/>
      <c r="GV449" s="7"/>
      <c r="GW449" s="7"/>
      <c r="GX449" s="7"/>
      <c r="GY449" s="7"/>
      <c r="GZ449" s="7"/>
      <c r="HA449" s="7"/>
      <c r="HB449" s="7"/>
      <c r="HC449" s="7"/>
      <c r="HD449" s="7"/>
      <c r="HE449" s="7"/>
      <c r="HF449" s="7"/>
      <c r="HG449" s="7"/>
      <c r="HH449" s="7"/>
      <c r="HI449" s="7"/>
      <c r="HJ449" s="7"/>
      <c r="HK449" s="7"/>
      <c r="HL449" s="7"/>
      <c r="HM449" s="7"/>
      <c r="HN449" s="7"/>
      <c r="HO449" s="7"/>
      <c r="HP449" s="7"/>
      <c r="HQ449" s="7"/>
      <c r="HR449" s="7"/>
      <c r="HS449" s="7"/>
      <c r="HT449" s="7"/>
      <c r="HU449" s="7"/>
      <c r="HV449" s="7"/>
      <c r="HW449" s="7"/>
      <c r="HX449" s="7"/>
      <c r="HY449" s="7"/>
      <c r="HZ449" s="7"/>
      <c r="IA449" s="7"/>
      <c r="IB449" s="7"/>
      <c r="IC449" s="7"/>
      <c r="ID449" s="7"/>
      <c r="IE449" s="7"/>
      <c r="IF449" s="7"/>
      <c r="IG449" s="7"/>
      <c r="IH449" s="7"/>
      <c r="II449" s="7"/>
      <c r="IJ449" s="7"/>
      <c r="IK449" s="7"/>
      <c r="IL449" s="7"/>
      <c r="IM449" s="7"/>
      <c r="IN449" s="7"/>
      <c r="IO449" s="7"/>
      <c r="IP449" s="7"/>
      <c r="IQ449" s="7"/>
      <c r="IR449" s="7"/>
      <c r="IS449" s="7"/>
      <c r="IT449" s="7"/>
      <c r="IU449" s="7"/>
      <c r="IV449" s="7"/>
      <c r="IW449" s="7"/>
      <c r="IX449" s="7"/>
      <c r="IY449" s="7"/>
      <c r="IZ449" s="7"/>
      <c r="JA449" s="7"/>
    </row>
    <row r="450" spans="1:261" s="8" customFormat="1" ht="138" customHeight="1" x14ac:dyDescent="0.4">
      <c r="A450" s="85" t="s">
        <v>251</v>
      </c>
      <c r="B450" s="63" t="s">
        <v>259</v>
      </c>
      <c r="C450" s="171"/>
      <c r="D450" s="42">
        <v>44197</v>
      </c>
      <c r="E450" s="41">
        <v>44561</v>
      </c>
      <c r="F450" s="41">
        <v>44197</v>
      </c>
      <c r="G450" s="41"/>
      <c r="H450" s="63" t="s">
        <v>8</v>
      </c>
      <c r="I450" s="40">
        <f>SUM(J450:M450)</f>
        <v>38164.800000000003</v>
      </c>
      <c r="J450" s="105"/>
      <c r="K450" s="105">
        <v>-2335.1999999999998</v>
      </c>
      <c r="L450" s="105">
        <v>40500</v>
      </c>
      <c r="M450" s="105">
        <v>0</v>
      </c>
      <c r="N450" s="105">
        <v>3384.54</v>
      </c>
      <c r="O450" s="105">
        <f t="shared" si="95"/>
        <v>8.8682241227518546</v>
      </c>
      <c r="P450" s="39" t="s">
        <v>551</v>
      </c>
      <c r="Q450" s="39"/>
      <c r="R450" s="10"/>
      <c r="S450" s="10"/>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c r="EL450" s="7"/>
      <c r="EM450" s="7"/>
      <c r="EN450" s="7"/>
      <c r="EO450" s="7"/>
      <c r="EP450" s="7"/>
      <c r="EQ450" s="7"/>
      <c r="ER450" s="7"/>
      <c r="ES450" s="7"/>
      <c r="ET450" s="7"/>
      <c r="EU450" s="7"/>
      <c r="EV450" s="7"/>
      <c r="EW450" s="7"/>
      <c r="EX450" s="7"/>
      <c r="EY450" s="7"/>
      <c r="EZ450" s="7"/>
      <c r="FA450" s="7"/>
      <c r="FB450" s="7"/>
      <c r="FC450" s="7"/>
      <c r="FD450" s="7"/>
      <c r="FE450" s="7"/>
      <c r="FF450" s="7"/>
      <c r="FG450" s="7"/>
      <c r="FH450" s="7"/>
      <c r="FI450" s="7"/>
      <c r="FJ450" s="7"/>
      <c r="FK450" s="7"/>
      <c r="FL450" s="7"/>
      <c r="FM450" s="7"/>
      <c r="FN450" s="7"/>
      <c r="FO450" s="7"/>
      <c r="FP450" s="7"/>
      <c r="FQ450" s="7"/>
      <c r="FR450" s="7"/>
      <c r="FS450" s="7"/>
      <c r="FT450" s="7"/>
      <c r="FU450" s="7"/>
      <c r="FV450" s="7"/>
      <c r="FW450" s="7"/>
      <c r="FX450" s="7"/>
      <c r="FY450" s="7"/>
      <c r="FZ450" s="7"/>
      <c r="GA450" s="7"/>
      <c r="GB450" s="7"/>
      <c r="GC450" s="7"/>
      <c r="GD450" s="7"/>
      <c r="GE450" s="7"/>
      <c r="GF450" s="7"/>
      <c r="GG450" s="7"/>
      <c r="GH450" s="7"/>
      <c r="GI450" s="7"/>
      <c r="GJ450" s="7"/>
      <c r="GK450" s="7"/>
      <c r="GL450" s="7"/>
      <c r="GM450" s="7"/>
      <c r="GN450" s="7"/>
      <c r="GO450" s="7"/>
      <c r="GP450" s="7"/>
      <c r="GQ450" s="7"/>
      <c r="GR450" s="7"/>
      <c r="GS450" s="7"/>
      <c r="GT450" s="7"/>
      <c r="GU450" s="7"/>
      <c r="GV450" s="7"/>
      <c r="GW450" s="7"/>
      <c r="GX450" s="7"/>
      <c r="GY450" s="7"/>
      <c r="GZ450" s="7"/>
      <c r="HA450" s="7"/>
      <c r="HB450" s="7"/>
      <c r="HC450" s="7"/>
      <c r="HD450" s="7"/>
      <c r="HE450" s="7"/>
      <c r="HF450" s="7"/>
      <c r="HG450" s="7"/>
      <c r="HH450" s="7"/>
      <c r="HI450" s="7"/>
      <c r="HJ450" s="7"/>
      <c r="HK450" s="7"/>
      <c r="HL450" s="7"/>
      <c r="HM450" s="7"/>
      <c r="HN450" s="7"/>
      <c r="HO450" s="7"/>
      <c r="HP450" s="7"/>
      <c r="HQ450" s="7"/>
      <c r="HR450" s="7"/>
      <c r="HS450" s="7"/>
      <c r="HT450" s="7"/>
      <c r="HU450" s="7"/>
      <c r="HV450" s="7"/>
      <c r="HW450" s="7"/>
      <c r="HX450" s="7"/>
      <c r="HY450" s="7"/>
      <c r="HZ450" s="7"/>
      <c r="IA450" s="7"/>
      <c r="IB450" s="7"/>
      <c r="IC450" s="7"/>
      <c r="ID450" s="7"/>
      <c r="IE450" s="7"/>
      <c r="IF450" s="7"/>
      <c r="IG450" s="7"/>
      <c r="IH450" s="7"/>
      <c r="II450" s="7"/>
      <c r="IJ450" s="7"/>
      <c r="IK450" s="7"/>
      <c r="IL450" s="7"/>
      <c r="IM450" s="7"/>
      <c r="IN450" s="7"/>
      <c r="IO450" s="7"/>
      <c r="IP450" s="7"/>
      <c r="IQ450" s="7"/>
      <c r="IR450" s="7"/>
      <c r="IS450" s="7"/>
      <c r="IT450" s="7"/>
      <c r="IU450" s="7"/>
      <c r="IV450" s="7"/>
      <c r="IW450" s="7"/>
      <c r="IX450" s="7"/>
      <c r="IY450" s="7"/>
      <c r="IZ450" s="7"/>
      <c r="JA450" s="7"/>
    </row>
    <row r="451" spans="1:261" s="8" customFormat="1" ht="68.7" customHeight="1" x14ac:dyDescent="0.4">
      <c r="A451" s="85" t="s">
        <v>186</v>
      </c>
      <c r="B451" s="63" t="s">
        <v>220</v>
      </c>
      <c r="C451" s="171"/>
      <c r="D451" s="42">
        <v>44197</v>
      </c>
      <c r="E451" s="41">
        <v>44926</v>
      </c>
      <c r="F451" s="41">
        <v>44197</v>
      </c>
      <c r="G451" s="41"/>
      <c r="H451" s="63" t="s">
        <v>8</v>
      </c>
      <c r="I451" s="40">
        <f t="shared" si="100"/>
        <v>2818.1</v>
      </c>
      <c r="J451" s="105"/>
      <c r="K451" s="105"/>
      <c r="L451" s="105">
        <v>2818.1</v>
      </c>
      <c r="M451" s="105">
        <v>0</v>
      </c>
      <c r="N451" s="105">
        <v>0</v>
      </c>
      <c r="O451" s="105">
        <f t="shared" si="95"/>
        <v>0</v>
      </c>
      <c r="P451" s="39"/>
      <c r="Q451" s="39"/>
      <c r="R451" s="10"/>
      <c r="S451" s="10"/>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c r="HP451" s="7"/>
      <c r="HQ451" s="7"/>
      <c r="HR451" s="7"/>
      <c r="HS451" s="7"/>
      <c r="HT451" s="7"/>
      <c r="HU451" s="7"/>
      <c r="HV451" s="7"/>
      <c r="HW451" s="7"/>
      <c r="HX451" s="7"/>
      <c r="HY451" s="7"/>
      <c r="HZ451" s="7"/>
      <c r="IA451" s="7"/>
      <c r="IB451" s="7"/>
      <c r="IC451" s="7"/>
      <c r="ID451" s="7"/>
      <c r="IE451" s="7"/>
      <c r="IF451" s="7"/>
      <c r="IG451" s="7"/>
      <c r="IH451" s="7"/>
      <c r="II451" s="7"/>
      <c r="IJ451" s="7"/>
      <c r="IK451" s="7"/>
      <c r="IL451" s="7"/>
      <c r="IM451" s="7"/>
      <c r="IN451" s="7"/>
      <c r="IO451" s="7"/>
      <c r="IP451" s="7"/>
      <c r="IQ451" s="7"/>
      <c r="IR451" s="7"/>
      <c r="IS451" s="7"/>
      <c r="IT451" s="7"/>
      <c r="IU451" s="7"/>
      <c r="IV451" s="7"/>
      <c r="IW451" s="7"/>
      <c r="IX451" s="7"/>
      <c r="IY451" s="7"/>
      <c r="IZ451" s="7"/>
      <c r="JA451" s="7"/>
    </row>
    <row r="452" spans="1:261" s="8" customFormat="1" ht="95.25" customHeight="1" x14ac:dyDescent="0.4">
      <c r="A452" s="85" t="s">
        <v>252</v>
      </c>
      <c r="B452" s="63" t="s">
        <v>245</v>
      </c>
      <c r="C452" s="171"/>
      <c r="D452" s="42">
        <v>44197</v>
      </c>
      <c r="E452" s="41">
        <v>44561</v>
      </c>
      <c r="F452" s="41">
        <v>44197</v>
      </c>
      <c r="G452" s="41"/>
      <c r="H452" s="63" t="s">
        <v>8</v>
      </c>
      <c r="I452" s="40">
        <f>SUM(J452:M452)</f>
        <v>2818.1</v>
      </c>
      <c r="J452" s="105"/>
      <c r="K452" s="105"/>
      <c r="L452" s="105">
        <v>2818.1</v>
      </c>
      <c r="M452" s="105">
        <v>0</v>
      </c>
      <c r="N452" s="105">
        <v>0</v>
      </c>
      <c r="O452" s="105">
        <f t="shared" si="95"/>
        <v>0</v>
      </c>
      <c r="P452" s="39" t="s">
        <v>501</v>
      </c>
      <c r="Q452" s="39"/>
      <c r="R452" s="10"/>
      <c r="S452" s="10"/>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c r="GA452" s="7"/>
      <c r="GB452" s="7"/>
      <c r="GC452" s="7"/>
      <c r="GD452" s="7"/>
      <c r="GE452" s="7"/>
      <c r="GF452" s="7"/>
      <c r="GG452" s="7"/>
      <c r="GH452" s="7"/>
      <c r="GI452" s="7"/>
      <c r="GJ452" s="7"/>
      <c r="GK452" s="7"/>
      <c r="GL452" s="7"/>
      <c r="GM452" s="7"/>
      <c r="GN452" s="7"/>
      <c r="GO452" s="7"/>
      <c r="GP452" s="7"/>
      <c r="GQ452" s="7"/>
      <c r="GR452" s="7"/>
      <c r="GS452" s="7"/>
      <c r="GT452" s="7"/>
      <c r="GU452" s="7"/>
      <c r="GV452" s="7"/>
      <c r="GW452" s="7"/>
      <c r="GX452" s="7"/>
      <c r="GY452" s="7"/>
      <c r="GZ452" s="7"/>
      <c r="HA452" s="7"/>
      <c r="HB452" s="7"/>
      <c r="HC452" s="7"/>
      <c r="HD452" s="7"/>
      <c r="HE452" s="7"/>
      <c r="HF452" s="7"/>
      <c r="HG452" s="7"/>
      <c r="HH452" s="7"/>
      <c r="HI452" s="7"/>
      <c r="HJ452" s="7"/>
      <c r="HK452" s="7"/>
      <c r="HL452" s="7"/>
      <c r="HM452" s="7"/>
      <c r="HN452" s="7"/>
      <c r="HO452" s="7"/>
      <c r="HP452" s="7"/>
      <c r="HQ452" s="7"/>
      <c r="HR452" s="7"/>
      <c r="HS452" s="7"/>
      <c r="HT452" s="7"/>
      <c r="HU452" s="7"/>
      <c r="HV452" s="7"/>
      <c r="HW452" s="7"/>
      <c r="HX452" s="7"/>
      <c r="HY452" s="7"/>
      <c r="HZ452" s="7"/>
      <c r="IA452" s="7"/>
      <c r="IB452" s="7"/>
      <c r="IC452" s="7"/>
      <c r="ID452" s="7"/>
      <c r="IE452" s="7"/>
      <c r="IF452" s="7"/>
      <c r="IG452" s="7"/>
      <c r="IH452" s="7"/>
      <c r="II452" s="7"/>
      <c r="IJ452" s="7"/>
      <c r="IK452" s="7"/>
      <c r="IL452" s="7"/>
      <c r="IM452" s="7"/>
      <c r="IN452" s="7"/>
      <c r="IO452" s="7"/>
      <c r="IP452" s="7"/>
      <c r="IQ452" s="7"/>
      <c r="IR452" s="7"/>
      <c r="IS452" s="7"/>
      <c r="IT452" s="7"/>
      <c r="IU452" s="7"/>
      <c r="IV452" s="7"/>
      <c r="IW452" s="7"/>
      <c r="IX452" s="7"/>
      <c r="IY452" s="7"/>
      <c r="IZ452" s="7"/>
      <c r="JA452" s="7"/>
    </row>
    <row r="453" spans="1:261" s="8" customFormat="1" ht="68.7" customHeight="1" x14ac:dyDescent="0.4">
      <c r="A453" s="85" t="s">
        <v>187</v>
      </c>
      <c r="B453" s="63" t="s">
        <v>176</v>
      </c>
      <c r="C453" s="78"/>
      <c r="D453" s="42">
        <v>43831</v>
      </c>
      <c r="E453" s="41">
        <v>44926</v>
      </c>
      <c r="F453" s="41">
        <v>43831</v>
      </c>
      <c r="G453" s="41"/>
      <c r="H453" s="63" t="s">
        <v>8</v>
      </c>
      <c r="I453" s="40">
        <f t="shared" si="100"/>
        <v>2260</v>
      </c>
      <c r="J453" s="105"/>
      <c r="K453" s="105"/>
      <c r="L453" s="105">
        <v>2260</v>
      </c>
      <c r="M453" s="105">
        <v>0</v>
      </c>
      <c r="N453" s="105">
        <v>0</v>
      </c>
      <c r="O453" s="105">
        <f t="shared" si="95"/>
        <v>0</v>
      </c>
      <c r="P453" s="39"/>
      <c r="Q453" s="39"/>
      <c r="R453" s="10"/>
      <c r="S453" s="10"/>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c r="GA453" s="7"/>
      <c r="GB453" s="7"/>
      <c r="GC453" s="7"/>
      <c r="GD453" s="7"/>
      <c r="GE453" s="7"/>
      <c r="GF453" s="7"/>
      <c r="GG453" s="7"/>
      <c r="GH453" s="7"/>
      <c r="GI453" s="7"/>
      <c r="GJ453" s="7"/>
      <c r="GK453" s="7"/>
      <c r="GL453" s="7"/>
      <c r="GM453" s="7"/>
      <c r="GN453" s="7"/>
      <c r="GO453" s="7"/>
      <c r="GP453" s="7"/>
      <c r="GQ453" s="7"/>
      <c r="GR453" s="7"/>
      <c r="GS453" s="7"/>
      <c r="GT453" s="7"/>
      <c r="GU453" s="7"/>
      <c r="GV453" s="7"/>
      <c r="GW453" s="7"/>
      <c r="GX453" s="7"/>
      <c r="GY453" s="7"/>
      <c r="GZ453" s="7"/>
      <c r="HA453" s="7"/>
      <c r="HB453" s="7"/>
      <c r="HC453" s="7"/>
      <c r="HD453" s="7"/>
      <c r="HE453" s="7"/>
      <c r="HF453" s="7"/>
      <c r="HG453" s="7"/>
      <c r="HH453" s="7"/>
      <c r="HI453" s="7"/>
      <c r="HJ453" s="7"/>
      <c r="HK453" s="7"/>
      <c r="HL453" s="7"/>
      <c r="HM453" s="7"/>
      <c r="HN453" s="7"/>
      <c r="HO453" s="7"/>
      <c r="HP453" s="7"/>
      <c r="HQ453" s="7"/>
      <c r="HR453" s="7"/>
      <c r="HS453" s="7"/>
      <c r="HT453" s="7"/>
      <c r="HU453" s="7"/>
      <c r="HV453" s="7"/>
      <c r="HW453" s="7"/>
      <c r="HX453" s="7"/>
      <c r="HY453" s="7"/>
      <c r="HZ453" s="7"/>
      <c r="IA453" s="7"/>
      <c r="IB453" s="7"/>
      <c r="IC453" s="7"/>
      <c r="ID453" s="7"/>
      <c r="IE453" s="7"/>
      <c r="IF453" s="7"/>
      <c r="IG453" s="7"/>
      <c r="IH453" s="7"/>
      <c r="II453" s="7"/>
      <c r="IJ453" s="7"/>
      <c r="IK453" s="7"/>
      <c r="IL453" s="7"/>
      <c r="IM453" s="7"/>
      <c r="IN453" s="7"/>
      <c r="IO453" s="7"/>
      <c r="IP453" s="7"/>
      <c r="IQ453" s="7"/>
      <c r="IR453" s="7"/>
      <c r="IS453" s="7"/>
      <c r="IT453" s="7"/>
      <c r="IU453" s="7"/>
      <c r="IV453" s="7"/>
      <c r="IW453" s="7"/>
      <c r="IX453" s="7"/>
      <c r="IY453" s="7"/>
      <c r="IZ453" s="7"/>
      <c r="JA453" s="7"/>
    </row>
    <row r="454" spans="1:261" s="8" customFormat="1" ht="68.7" customHeight="1" x14ac:dyDescent="0.4">
      <c r="A454" s="85" t="s">
        <v>253</v>
      </c>
      <c r="B454" s="63" t="s">
        <v>245</v>
      </c>
      <c r="C454" s="78"/>
      <c r="D454" s="42">
        <v>43831</v>
      </c>
      <c r="E454" s="41">
        <v>44561</v>
      </c>
      <c r="F454" s="41">
        <v>43831</v>
      </c>
      <c r="G454" s="41"/>
      <c r="H454" s="63" t="s">
        <v>8</v>
      </c>
      <c r="I454" s="40">
        <f>SUM(J454:M454)</f>
        <v>2260</v>
      </c>
      <c r="J454" s="105"/>
      <c r="K454" s="105"/>
      <c r="L454" s="105">
        <v>2260</v>
      </c>
      <c r="M454" s="105">
        <v>0</v>
      </c>
      <c r="N454" s="105">
        <v>0</v>
      </c>
      <c r="O454" s="105">
        <f t="shared" si="95"/>
        <v>0</v>
      </c>
      <c r="P454" s="39" t="s">
        <v>502</v>
      </c>
      <c r="Q454" s="39"/>
      <c r="R454" s="10"/>
      <c r="S454" s="10"/>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7"/>
      <c r="EV454" s="7"/>
      <c r="EW454" s="7"/>
      <c r="EX454" s="7"/>
      <c r="EY454" s="7"/>
      <c r="EZ454" s="7"/>
      <c r="FA454" s="7"/>
      <c r="FB454" s="7"/>
      <c r="FC454" s="7"/>
      <c r="FD454" s="7"/>
      <c r="FE454" s="7"/>
      <c r="FF454" s="7"/>
      <c r="FG454" s="7"/>
      <c r="FH454" s="7"/>
      <c r="FI454" s="7"/>
      <c r="FJ454" s="7"/>
      <c r="FK454" s="7"/>
      <c r="FL454" s="7"/>
      <c r="FM454" s="7"/>
      <c r="FN454" s="7"/>
      <c r="FO454" s="7"/>
      <c r="FP454" s="7"/>
      <c r="FQ454" s="7"/>
      <c r="FR454" s="7"/>
      <c r="FS454" s="7"/>
      <c r="FT454" s="7"/>
      <c r="FU454" s="7"/>
      <c r="FV454" s="7"/>
      <c r="FW454" s="7"/>
      <c r="FX454" s="7"/>
      <c r="FY454" s="7"/>
      <c r="FZ454" s="7"/>
      <c r="GA454" s="7"/>
      <c r="GB454" s="7"/>
      <c r="GC454" s="7"/>
      <c r="GD454" s="7"/>
      <c r="GE454" s="7"/>
      <c r="GF454" s="7"/>
      <c r="GG454" s="7"/>
      <c r="GH454" s="7"/>
      <c r="GI454" s="7"/>
      <c r="GJ454" s="7"/>
      <c r="GK454" s="7"/>
      <c r="GL454" s="7"/>
      <c r="GM454" s="7"/>
      <c r="GN454" s="7"/>
      <c r="GO454" s="7"/>
      <c r="GP454" s="7"/>
      <c r="GQ454" s="7"/>
      <c r="GR454" s="7"/>
      <c r="GS454" s="7"/>
      <c r="GT454" s="7"/>
      <c r="GU454" s="7"/>
      <c r="GV454" s="7"/>
      <c r="GW454" s="7"/>
      <c r="GX454" s="7"/>
      <c r="GY454" s="7"/>
      <c r="GZ454" s="7"/>
      <c r="HA454" s="7"/>
      <c r="HB454" s="7"/>
      <c r="HC454" s="7"/>
      <c r="HD454" s="7"/>
      <c r="HE454" s="7"/>
      <c r="HF454" s="7"/>
      <c r="HG454" s="7"/>
      <c r="HH454" s="7"/>
      <c r="HI454" s="7"/>
      <c r="HJ454" s="7"/>
      <c r="HK454" s="7"/>
      <c r="HL454" s="7"/>
      <c r="HM454" s="7"/>
      <c r="HN454" s="7"/>
      <c r="HO454" s="7"/>
      <c r="HP454" s="7"/>
      <c r="HQ454" s="7"/>
      <c r="HR454" s="7"/>
      <c r="HS454" s="7"/>
      <c r="HT454" s="7"/>
      <c r="HU454" s="7"/>
      <c r="HV454" s="7"/>
      <c r="HW454" s="7"/>
      <c r="HX454" s="7"/>
      <c r="HY454" s="7"/>
      <c r="HZ454" s="7"/>
      <c r="IA454" s="7"/>
      <c r="IB454" s="7"/>
      <c r="IC454" s="7"/>
      <c r="ID454" s="7"/>
      <c r="IE454" s="7"/>
      <c r="IF454" s="7"/>
      <c r="IG454" s="7"/>
      <c r="IH454" s="7"/>
      <c r="II454" s="7"/>
      <c r="IJ454" s="7"/>
      <c r="IK454" s="7"/>
      <c r="IL454" s="7"/>
      <c r="IM454" s="7"/>
      <c r="IN454" s="7"/>
      <c r="IO454" s="7"/>
      <c r="IP454" s="7"/>
      <c r="IQ454" s="7"/>
      <c r="IR454" s="7"/>
      <c r="IS454" s="7"/>
      <c r="IT454" s="7"/>
      <c r="IU454" s="7"/>
      <c r="IV454" s="7"/>
      <c r="IW454" s="7"/>
      <c r="IX454" s="7"/>
      <c r="IY454" s="7"/>
      <c r="IZ454" s="7"/>
      <c r="JA454" s="7"/>
    </row>
    <row r="455" spans="1:261" s="8" customFormat="1" ht="68.7" customHeight="1" x14ac:dyDescent="0.4">
      <c r="A455" s="85" t="s">
        <v>188</v>
      </c>
      <c r="B455" s="63" t="s">
        <v>177</v>
      </c>
      <c r="C455" s="78"/>
      <c r="D455" s="42">
        <v>43831</v>
      </c>
      <c r="E455" s="41">
        <v>44926</v>
      </c>
      <c r="F455" s="41">
        <v>43831</v>
      </c>
      <c r="G455" s="41"/>
      <c r="H455" s="63" t="s">
        <v>8</v>
      </c>
      <c r="I455" s="40">
        <f t="shared" si="100"/>
        <v>1602.9999999999998</v>
      </c>
      <c r="J455" s="105"/>
      <c r="K455" s="105">
        <v>-1019.7</v>
      </c>
      <c r="L455" s="105">
        <v>2622.7</v>
      </c>
      <c r="M455" s="105">
        <v>0</v>
      </c>
      <c r="N455" s="105">
        <v>0</v>
      </c>
      <c r="O455" s="105">
        <f t="shared" si="95"/>
        <v>0</v>
      </c>
      <c r="P455" s="39"/>
      <c r="Q455" s="39"/>
      <c r="R455" s="10"/>
      <c r="S455" s="10"/>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c r="FV455" s="7"/>
      <c r="FW455" s="7"/>
      <c r="FX455" s="7"/>
      <c r="FY455" s="7"/>
      <c r="FZ455" s="7"/>
      <c r="GA455" s="7"/>
      <c r="GB455" s="7"/>
      <c r="GC455" s="7"/>
      <c r="GD455" s="7"/>
      <c r="GE455" s="7"/>
      <c r="GF455" s="7"/>
      <c r="GG455" s="7"/>
      <c r="GH455" s="7"/>
      <c r="GI455" s="7"/>
      <c r="GJ455" s="7"/>
      <c r="GK455" s="7"/>
      <c r="GL455" s="7"/>
      <c r="GM455" s="7"/>
      <c r="GN455" s="7"/>
      <c r="GO455" s="7"/>
      <c r="GP455" s="7"/>
      <c r="GQ455" s="7"/>
      <c r="GR455" s="7"/>
      <c r="GS455" s="7"/>
      <c r="GT455" s="7"/>
      <c r="GU455" s="7"/>
      <c r="GV455" s="7"/>
      <c r="GW455" s="7"/>
      <c r="GX455" s="7"/>
      <c r="GY455" s="7"/>
      <c r="GZ455" s="7"/>
      <c r="HA455" s="7"/>
      <c r="HB455" s="7"/>
      <c r="HC455" s="7"/>
      <c r="HD455" s="7"/>
      <c r="HE455" s="7"/>
      <c r="HF455" s="7"/>
      <c r="HG455" s="7"/>
      <c r="HH455" s="7"/>
      <c r="HI455" s="7"/>
      <c r="HJ455" s="7"/>
      <c r="HK455" s="7"/>
      <c r="HL455" s="7"/>
      <c r="HM455" s="7"/>
      <c r="HN455" s="7"/>
      <c r="HO455" s="7"/>
      <c r="HP455" s="7"/>
      <c r="HQ455" s="7"/>
      <c r="HR455" s="7"/>
      <c r="HS455" s="7"/>
      <c r="HT455" s="7"/>
      <c r="HU455" s="7"/>
      <c r="HV455" s="7"/>
      <c r="HW455" s="7"/>
      <c r="HX455" s="7"/>
      <c r="HY455" s="7"/>
      <c r="HZ455" s="7"/>
      <c r="IA455" s="7"/>
      <c r="IB455" s="7"/>
      <c r="IC455" s="7"/>
      <c r="ID455" s="7"/>
      <c r="IE455" s="7"/>
      <c r="IF455" s="7"/>
      <c r="IG455" s="7"/>
      <c r="IH455" s="7"/>
      <c r="II455" s="7"/>
      <c r="IJ455" s="7"/>
      <c r="IK455" s="7"/>
      <c r="IL455" s="7"/>
      <c r="IM455" s="7"/>
      <c r="IN455" s="7"/>
      <c r="IO455" s="7"/>
      <c r="IP455" s="7"/>
      <c r="IQ455" s="7"/>
      <c r="IR455" s="7"/>
      <c r="IS455" s="7"/>
      <c r="IT455" s="7"/>
      <c r="IU455" s="7"/>
      <c r="IV455" s="7"/>
      <c r="IW455" s="7"/>
      <c r="IX455" s="7"/>
      <c r="IY455" s="7"/>
      <c r="IZ455" s="7"/>
      <c r="JA455" s="7"/>
    </row>
    <row r="456" spans="1:261" s="8" customFormat="1" ht="68.7" customHeight="1" x14ac:dyDescent="0.4">
      <c r="A456" s="85" t="s">
        <v>254</v>
      </c>
      <c r="B456" s="63" t="s">
        <v>245</v>
      </c>
      <c r="C456" s="78"/>
      <c r="D456" s="42">
        <v>43831</v>
      </c>
      <c r="E456" s="41">
        <v>44561</v>
      </c>
      <c r="F456" s="41">
        <v>43831</v>
      </c>
      <c r="G456" s="41"/>
      <c r="H456" s="63" t="s">
        <v>8</v>
      </c>
      <c r="I456" s="40">
        <f>SUM(J456:M456)</f>
        <v>1602.9999999999998</v>
      </c>
      <c r="J456" s="105"/>
      <c r="K456" s="105">
        <v>-1019.7</v>
      </c>
      <c r="L456" s="105">
        <v>2622.7</v>
      </c>
      <c r="M456" s="105">
        <v>0</v>
      </c>
      <c r="N456" s="105">
        <v>0</v>
      </c>
      <c r="O456" s="105">
        <f t="shared" si="95"/>
        <v>0</v>
      </c>
      <c r="P456" s="39" t="s">
        <v>503</v>
      </c>
      <c r="Q456" s="39"/>
      <c r="R456" s="10"/>
      <c r="S456" s="10"/>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7"/>
      <c r="FS456" s="7"/>
      <c r="FT456" s="7"/>
      <c r="FU456" s="7"/>
      <c r="FV456" s="7"/>
      <c r="FW456" s="7"/>
      <c r="FX456" s="7"/>
      <c r="FY456" s="7"/>
      <c r="FZ456" s="7"/>
      <c r="GA456" s="7"/>
      <c r="GB456" s="7"/>
      <c r="GC456" s="7"/>
      <c r="GD456" s="7"/>
      <c r="GE456" s="7"/>
      <c r="GF456" s="7"/>
      <c r="GG456" s="7"/>
      <c r="GH456" s="7"/>
      <c r="GI456" s="7"/>
      <c r="GJ456" s="7"/>
      <c r="GK456" s="7"/>
      <c r="GL456" s="7"/>
      <c r="GM456" s="7"/>
      <c r="GN456" s="7"/>
      <c r="GO456" s="7"/>
      <c r="GP456" s="7"/>
      <c r="GQ456" s="7"/>
      <c r="GR456" s="7"/>
      <c r="GS456" s="7"/>
      <c r="GT456" s="7"/>
      <c r="GU456" s="7"/>
      <c r="GV456" s="7"/>
      <c r="GW456" s="7"/>
      <c r="GX456" s="7"/>
      <c r="GY456" s="7"/>
      <c r="GZ456" s="7"/>
      <c r="HA456" s="7"/>
      <c r="HB456" s="7"/>
      <c r="HC456" s="7"/>
      <c r="HD456" s="7"/>
      <c r="HE456" s="7"/>
      <c r="HF456" s="7"/>
      <c r="HG456" s="7"/>
      <c r="HH456" s="7"/>
      <c r="HI456" s="7"/>
      <c r="HJ456" s="7"/>
      <c r="HK456" s="7"/>
      <c r="HL456" s="7"/>
      <c r="HM456" s="7"/>
      <c r="HN456" s="7"/>
      <c r="HO456" s="7"/>
      <c r="HP456" s="7"/>
      <c r="HQ456" s="7"/>
      <c r="HR456" s="7"/>
      <c r="HS456" s="7"/>
      <c r="HT456" s="7"/>
      <c r="HU456" s="7"/>
      <c r="HV456" s="7"/>
      <c r="HW456" s="7"/>
      <c r="HX456" s="7"/>
      <c r="HY456" s="7"/>
      <c r="HZ456" s="7"/>
      <c r="IA456" s="7"/>
      <c r="IB456" s="7"/>
      <c r="IC456" s="7"/>
      <c r="ID456" s="7"/>
      <c r="IE456" s="7"/>
      <c r="IF456" s="7"/>
      <c r="IG456" s="7"/>
      <c r="IH456" s="7"/>
      <c r="II456" s="7"/>
      <c r="IJ456" s="7"/>
      <c r="IK456" s="7"/>
      <c r="IL456" s="7"/>
      <c r="IM456" s="7"/>
      <c r="IN456" s="7"/>
      <c r="IO456" s="7"/>
      <c r="IP456" s="7"/>
      <c r="IQ456" s="7"/>
      <c r="IR456" s="7"/>
      <c r="IS456" s="7"/>
      <c r="IT456" s="7"/>
      <c r="IU456" s="7"/>
      <c r="IV456" s="7"/>
      <c r="IW456" s="7"/>
      <c r="IX456" s="7"/>
      <c r="IY456" s="7"/>
      <c r="IZ456" s="7"/>
      <c r="JA456" s="7"/>
    </row>
    <row r="457" spans="1:261" s="8" customFormat="1" ht="68.7" customHeight="1" x14ac:dyDescent="0.4">
      <c r="A457" s="85" t="s">
        <v>189</v>
      </c>
      <c r="B457" s="63" t="s">
        <v>178</v>
      </c>
      <c r="C457" s="78"/>
      <c r="D457" s="42">
        <v>43831</v>
      </c>
      <c r="E457" s="41">
        <v>44926</v>
      </c>
      <c r="F457" s="41">
        <v>43831</v>
      </c>
      <c r="G457" s="41"/>
      <c r="H457" s="63" t="s">
        <v>8</v>
      </c>
      <c r="I457" s="40">
        <f t="shared" si="100"/>
        <v>1862</v>
      </c>
      <c r="J457" s="105"/>
      <c r="K457" s="105">
        <v>-1540</v>
      </c>
      <c r="L457" s="105">
        <v>3402</v>
      </c>
      <c r="M457" s="105">
        <v>0</v>
      </c>
      <c r="N457" s="105">
        <v>0</v>
      </c>
      <c r="O457" s="105">
        <f t="shared" si="95"/>
        <v>0</v>
      </c>
      <c r="P457" s="39"/>
      <c r="Q457" s="39"/>
      <c r="R457" s="10"/>
      <c r="S457" s="10"/>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c r="EL457" s="7"/>
      <c r="EM457" s="7"/>
      <c r="EN457" s="7"/>
      <c r="EO457" s="7"/>
      <c r="EP457" s="7"/>
      <c r="EQ457" s="7"/>
      <c r="ER457" s="7"/>
      <c r="ES457" s="7"/>
      <c r="ET457" s="7"/>
      <c r="EU457" s="7"/>
      <c r="EV457" s="7"/>
      <c r="EW457" s="7"/>
      <c r="EX457" s="7"/>
      <c r="EY457" s="7"/>
      <c r="EZ457" s="7"/>
      <c r="FA457" s="7"/>
      <c r="FB457" s="7"/>
      <c r="FC457" s="7"/>
      <c r="FD457" s="7"/>
      <c r="FE457" s="7"/>
      <c r="FF457" s="7"/>
      <c r="FG457" s="7"/>
      <c r="FH457" s="7"/>
      <c r="FI457" s="7"/>
      <c r="FJ457" s="7"/>
      <c r="FK457" s="7"/>
      <c r="FL457" s="7"/>
      <c r="FM457" s="7"/>
      <c r="FN457" s="7"/>
      <c r="FO457" s="7"/>
      <c r="FP457" s="7"/>
      <c r="FQ457" s="7"/>
      <c r="FR457" s="7"/>
      <c r="FS457" s="7"/>
      <c r="FT457" s="7"/>
      <c r="FU457" s="7"/>
      <c r="FV457" s="7"/>
      <c r="FW457" s="7"/>
      <c r="FX457" s="7"/>
      <c r="FY457" s="7"/>
      <c r="FZ457" s="7"/>
      <c r="GA457" s="7"/>
      <c r="GB457" s="7"/>
      <c r="GC457" s="7"/>
      <c r="GD457" s="7"/>
      <c r="GE457" s="7"/>
      <c r="GF457" s="7"/>
      <c r="GG457" s="7"/>
      <c r="GH457" s="7"/>
      <c r="GI457" s="7"/>
      <c r="GJ457" s="7"/>
      <c r="GK457" s="7"/>
      <c r="GL457" s="7"/>
      <c r="GM457" s="7"/>
      <c r="GN457" s="7"/>
      <c r="GO457" s="7"/>
      <c r="GP457" s="7"/>
      <c r="GQ457" s="7"/>
      <c r="GR457" s="7"/>
      <c r="GS457" s="7"/>
      <c r="GT457" s="7"/>
      <c r="GU457" s="7"/>
      <c r="GV457" s="7"/>
      <c r="GW457" s="7"/>
      <c r="GX457" s="7"/>
      <c r="GY457" s="7"/>
      <c r="GZ457" s="7"/>
      <c r="HA457" s="7"/>
      <c r="HB457" s="7"/>
      <c r="HC457" s="7"/>
      <c r="HD457" s="7"/>
      <c r="HE457" s="7"/>
      <c r="HF457" s="7"/>
      <c r="HG457" s="7"/>
      <c r="HH457" s="7"/>
      <c r="HI457" s="7"/>
      <c r="HJ457" s="7"/>
      <c r="HK457" s="7"/>
      <c r="HL457" s="7"/>
      <c r="HM457" s="7"/>
      <c r="HN457" s="7"/>
      <c r="HO457" s="7"/>
      <c r="HP457" s="7"/>
      <c r="HQ457" s="7"/>
      <c r="HR457" s="7"/>
      <c r="HS457" s="7"/>
      <c r="HT457" s="7"/>
      <c r="HU457" s="7"/>
      <c r="HV457" s="7"/>
      <c r="HW457" s="7"/>
      <c r="HX457" s="7"/>
      <c r="HY457" s="7"/>
      <c r="HZ457" s="7"/>
      <c r="IA457" s="7"/>
      <c r="IB457" s="7"/>
      <c r="IC457" s="7"/>
      <c r="ID457" s="7"/>
      <c r="IE457" s="7"/>
      <c r="IF457" s="7"/>
      <c r="IG457" s="7"/>
      <c r="IH457" s="7"/>
      <c r="II457" s="7"/>
      <c r="IJ457" s="7"/>
      <c r="IK457" s="7"/>
      <c r="IL457" s="7"/>
      <c r="IM457" s="7"/>
      <c r="IN457" s="7"/>
      <c r="IO457" s="7"/>
      <c r="IP457" s="7"/>
      <c r="IQ457" s="7"/>
      <c r="IR457" s="7"/>
      <c r="IS457" s="7"/>
      <c r="IT457" s="7"/>
      <c r="IU457" s="7"/>
      <c r="IV457" s="7"/>
      <c r="IW457" s="7"/>
      <c r="IX457" s="7"/>
      <c r="IY457" s="7"/>
      <c r="IZ457" s="7"/>
      <c r="JA457" s="7"/>
    </row>
    <row r="458" spans="1:261" s="8" customFormat="1" ht="68.7" customHeight="1" x14ac:dyDescent="0.4">
      <c r="A458" s="85" t="s">
        <v>255</v>
      </c>
      <c r="B458" s="63" t="s">
        <v>245</v>
      </c>
      <c r="C458" s="78"/>
      <c r="D458" s="42">
        <v>43831</v>
      </c>
      <c r="E458" s="41">
        <v>44561</v>
      </c>
      <c r="F458" s="41">
        <v>43831</v>
      </c>
      <c r="G458" s="41"/>
      <c r="H458" s="63" t="s">
        <v>8</v>
      </c>
      <c r="I458" s="40">
        <f>SUM(J458:M458)</f>
        <v>1862</v>
      </c>
      <c r="J458" s="105"/>
      <c r="K458" s="105">
        <v>-1540</v>
      </c>
      <c r="L458" s="105">
        <v>3402</v>
      </c>
      <c r="M458" s="105">
        <v>0</v>
      </c>
      <c r="N458" s="105">
        <v>0</v>
      </c>
      <c r="O458" s="105">
        <f t="shared" si="95"/>
        <v>0</v>
      </c>
      <c r="P458" s="39" t="s">
        <v>504</v>
      </c>
      <c r="Q458" s="39"/>
      <c r="R458" s="10"/>
      <c r="S458" s="10"/>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c r="FV458" s="7"/>
      <c r="FW458" s="7"/>
      <c r="FX458" s="7"/>
      <c r="FY458" s="7"/>
      <c r="FZ458" s="7"/>
      <c r="GA458" s="7"/>
      <c r="GB458" s="7"/>
      <c r="GC458" s="7"/>
      <c r="GD458" s="7"/>
      <c r="GE458" s="7"/>
      <c r="GF458" s="7"/>
      <c r="GG458" s="7"/>
      <c r="GH458" s="7"/>
      <c r="GI458" s="7"/>
      <c r="GJ458" s="7"/>
      <c r="GK458" s="7"/>
      <c r="GL458" s="7"/>
      <c r="GM458" s="7"/>
      <c r="GN458" s="7"/>
      <c r="GO458" s="7"/>
      <c r="GP458" s="7"/>
      <c r="GQ458" s="7"/>
      <c r="GR458" s="7"/>
      <c r="GS458" s="7"/>
      <c r="GT458" s="7"/>
      <c r="GU458" s="7"/>
      <c r="GV458" s="7"/>
      <c r="GW458" s="7"/>
      <c r="GX458" s="7"/>
      <c r="GY458" s="7"/>
      <c r="GZ458" s="7"/>
      <c r="HA458" s="7"/>
      <c r="HB458" s="7"/>
      <c r="HC458" s="7"/>
      <c r="HD458" s="7"/>
      <c r="HE458" s="7"/>
      <c r="HF458" s="7"/>
      <c r="HG458" s="7"/>
      <c r="HH458" s="7"/>
      <c r="HI458" s="7"/>
      <c r="HJ458" s="7"/>
      <c r="HK458" s="7"/>
      <c r="HL458" s="7"/>
      <c r="HM458" s="7"/>
      <c r="HN458" s="7"/>
      <c r="HO458" s="7"/>
      <c r="HP458" s="7"/>
      <c r="HQ458" s="7"/>
      <c r="HR458" s="7"/>
      <c r="HS458" s="7"/>
      <c r="HT458" s="7"/>
      <c r="HU458" s="7"/>
      <c r="HV458" s="7"/>
      <c r="HW458" s="7"/>
      <c r="HX458" s="7"/>
      <c r="HY458" s="7"/>
      <c r="HZ458" s="7"/>
      <c r="IA458" s="7"/>
      <c r="IB458" s="7"/>
      <c r="IC458" s="7"/>
      <c r="ID458" s="7"/>
      <c r="IE458" s="7"/>
      <c r="IF458" s="7"/>
      <c r="IG458" s="7"/>
      <c r="IH458" s="7"/>
      <c r="II458" s="7"/>
      <c r="IJ458" s="7"/>
      <c r="IK458" s="7"/>
      <c r="IL458" s="7"/>
      <c r="IM458" s="7"/>
      <c r="IN458" s="7"/>
      <c r="IO458" s="7"/>
      <c r="IP458" s="7"/>
      <c r="IQ458" s="7"/>
      <c r="IR458" s="7"/>
      <c r="IS458" s="7"/>
      <c r="IT458" s="7"/>
      <c r="IU458" s="7"/>
      <c r="IV458" s="7"/>
      <c r="IW458" s="7"/>
      <c r="IX458" s="7"/>
      <c r="IY458" s="7"/>
      <c r="IZ458" s="7"/>
      <c r="JA458" s="7"/>
    </row>
    <row r="459" spans="1:261" s="8" customFormat="1" ht="68.7" customHeight="1" x14ac:dyDescent="0.4">
      <c r="A459" s="85" t="s">
        <v>190</v>
      </c>
      <c r="B459" s="63" t="s">
        <v>179</v>
      </c>
      <c r="C459" s="78"/>
      <c r="D459" s="42">
        <v>43831</v>
      </c>
      <c r="E459" s="41">
        <v>44926</v>
      </c>
      <c r="F459" s="41">
        <v>43831</v>
      </c>
      <c r="G459" s="41"/>
      <c r="H459" s="63" t="s">
        <v>8</v>
      </c>
      <c r="I459" s="40">
        <f t="shared" si="100"/>
        <v>2050.6999999999998</v>
      </c>
      <c r="J459" s="105"/>
      <c r="K459" s="105"/>
      <c r="L459" s="105">
        <v>2050.6999999999998</v>
      </c>
      <c r="M459" s="105">
        <v>0</v>
      </c>
      <c r="N459" s="105">
        <v>0</v>
      </c>
      <c r="O459" s="105">
        <f t="shared" si="95"/>
        <v>0</v>
      </c>
      <c r="P459" s="39"/>
      <c r="Q459" s="39"/>
      <c r="R459" s="10"/>
      <c r="S459" s="10"/>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c r="GS459" s="7"/>
      <c r="GT459" s="7"/>
      <c r="GU459" s="7"/>
      <c r="GV459" s="7"/>
      <c r="GW459" s="7"/>
      <c r="GX459" s="7"/>
      <c r="GY459" s="7"/>
      <c r="GZ459" s="7"/>
      <c r="HA459" s="7"/>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c r="IM459" s="7"/>
      <c r="IN459" s="7"/>
      <c r="IO459" s="7"/>
      <c r="IP459" s="7"/>
      <c r="IQ459" s="7"/>
      <c r="IR459" s="7"/>
      <c r="IS459" s="7"/>
      <c r="IT459" s="7"/>
      <c r="IU459" s="7"/>
      <c r="IV459" s="7"/>
      <c r="IW459" s="7"/>
      <c r="IX459" s="7"/>
      <c r="IY459" s="7"/>
      <c r="IZ459" s="7"/>
      <c r="JA459" s="7"/>
    </row>
    <row r="460" spans="1:261" s="8" customFormat="1" ht="68.7" customHeight="1" x14ac:dyDescent="0.4">
      <c r="A460" s="85" t="s">
        <v>256</v>
      </c>
      <c r="B460" s="63" t="s">
        <v>245</v>
      </c>
      <c r="C460" s="79"/>
      <c r="D460" s="42">
        <v>43831</v>
      </c>
      <c r="E460" s="41">
        <v>44561</v>
      </c>
      <c r="F460" s="41">
        <v>43831</v>
      </c>
      <c r="G460" s="41"/>
      <c r="H460" s="63" t="s">
        <v>8</v>
      </c>
      <c r="I460" s="40">
        <f>SUM(J460:M460)</f>
        <v>2050.6999999999998</v>
      </c>
      <c r="J460" s="105"/>
      <c r="K460" s="105"/>
      <c r="L460" s="105">
        <v>2050.6999999999998</v>
      </c>
      <c r="M460" s="105">
        <v>0</v>
      </c>
      <c r="N460" s="105">
        <v>0</v>
      </c>
      <c r="O460" s="105">
        <f t="shared" si="95"/>
        <v>0</v>
      </c>
      <c r="P460" s="39" t="s">
        <v>505</v>
      </c>
      <c r="Q460" s="39"/>
      <c r="R460" s="10"/>
      <c r="S460" s="10"/>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7"/>
      <c r="FS460" s="7"/>
      <c r="FT460" s="7"/>
      <c r="FU460" s="7"/>
      <c r="FV460" s="7"/>
      <c r="FW460" s="7"/>
      <c r="FX460" s="7"/>
      <c r="FY460" s="7"/>
      <c r="FZ460" s="7"/>
      <c r="GA460" s="7"/>
      <c r="GB460" s="7"/>
      <c r="GC460" s="7"/>
      <c r="GD460" s="7"/>
      <c r="GE460" s="7"/>
      <c r="GF460" s="7"/>
      <c r="GG460" s="7"/>
      <c r="GH460" s="7"/>
      <c r="GI460" s="7"/>
      <c r="GJ460" s="7"/>
      <c r="GK460" s="7"/>
      <c r="GL460" s="7"/>
      <c r="GM460" s="7"/>
      <c r="GN460" s="7"/>
      <c r="GO460" s="7"/>
      <c r="GP460" s="7"/>
      <c r="GQ460" s="7"/>
      <c r="GR460" s="7"/>
      <c r="GS460" s="7"/>
      <c r="GT460" s="7"/>
      <c r="GU460" s="7"/>
      <c r="GV460" s="7"/>
      <c r="GW460" s="7"/>
      <c r="GX460" s="7"/>
      <c r="GY460" s="7"/>
      <c r="GZ460" s="7"/>
      <c r="HA460" s="7"/>
      <c r="HB460" s="7"/>
      <c r="HC460" s="7"/>
      <c r="HD460" s="7"/>
      <c r="HE460" s="7"/>
      <c r="HF460" s="7"/>
      <c r="HG460" s="7"/>
      <c r="HH460" s="7"/>
      <c r="HI460" s="7"/>
      <c r="HJ460" s="7"/>
      <c r="HK460" s="7"/>
      <c r="HL460" s="7"/>
      <c r="HM460" s="7"/>
      <c r="HN460" s="7"/>
      <c r="HO460" s="7"/>
      <c r="HP460" s="7"/>
      <c r="HQ460" s="7"/>
      <c r="HR460" s="7"/>
      <c r="HS460" s="7"/>
      <c r="HT460" s="7"/>
      <c r="HU460" s="7"/>
      <c r="HV460" s="7"/>
      <c r="HW460" s="7"/>
      <c r="HX460" s="7"/>
      <c r="HY460" s="7"/>
      <c r="HZ460" s="7"/>
      <c r="IA460" s="7"/>
      <c r="IB460" s="7"/>
      <c r="IC460" s="7"/>
      <c r="ID460" s="7"/>
      <c r="IE460" s="7"/>
      <c r="IF460" s="7"/>
      <c r="IG460" s="7"/>
      <c r="IH460" s="7"/>
      <c r="II460" s="7"/>
      <c r="IJ460" s="7"/>
      <c r="IK460" s="7"/>
      <c r="IL460" s="7"/>
      <c r="IM460" s="7"/>
      <c r="IN460" s="7"/>
      <c r="IO460" s="7"/>
      <c r="IP460" s="7"/>
      <c r="IQ460" s="7"/>
      <c r="IR460" s="7"/>
      <c r="IS460" s="7"/>
      <c r="IT460" s="7"/>
      <c r="IU460" s="7"/>
      <c r="IV460" s="7"/>
      <c r="IW460" s="7"/>
      <c r="IX460" s="7"/>
      <c r="IY460" s="7"/>
      <c r="IZ460" s="7"/>
      <c r="JA460" s="7"/>
    </row>
    <row r="461" spans="1:261" s="8" customFormat="1" ht="68.7" customHeight="1" x14ac:dyDescent="0.4">
      <c r="A461" s="85" t="s">
        <v>191</v>
      </c>
      <c r="B461" s="63" t="s">
        <v>180</v>
      </c>
      <c r="C461" s="189" t="s">
        <v>266</v>
      </c>
      <c r="D461" s="42">
        <v>44197</v>
      </c>
      <c r="E461" s="41">
        <v>45657</v>
      </c>
      <c r="F461" s="41">
        <v>44197</v>
      </c>
      <c r="G461" s="41"/>
      <c r="H461" s="63" t="s">
        <v>8</v>
      </c>
      <c r="I461" s="40">
        <f t="shared" si="100"/>
        <v>150</v>
      </c>
      <c r="J461" s="105"/>
      <c r="K461" s="105"/>
      <c r="L461" s="105">
        <v>150</v>
      </c>
      <c r="M461" s="105">
        <v>0</v>
      </c>
      <c r="N461" s="105">
        <v>0</v>
      </c>
      <c r="O461" s="105">
        <f t="shared" si="95"/>
        <v>0</v>
      </c>
      <c r="P461" s="39"/>
      <c r="Q461" s="39"/>
      <c r="R461" s="10"/>
      <c r="S461" s="10"/>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7"/>
      <c r="FS461" s="7"/>
      <c r="FT461" s="7"/>
      <c r="FU461" s="7"/>
      <c r="FV461" s="7"/>
      <c r="FW461" s="7"/>
      <c r="FX461" s="7"/>
      <c r="FY461" s="7"/>
      <c r="FZ461" s="7"/>
      <c r="GA461" s="7"/>
      <c r="GB461" s="7"/>
      <c r="GC461" s="7"/>
      <c r="GD461" s="7"/>
      <c r="GE461" s="7"/>
      <c r="GF461" s="7"/>
      <c r="GG461" s="7"/>
      <c r="GH461" s="7"/>
      <c r="GI461" s="7"/>
      <c r="GJ461" s="7"/>
      <c r="GK461" s="7"/>
      <c r="GL461" s="7"/>
      <c r="GM461" s="7"/>
      <c r="GN461" s="7"/>
      <c r="GO461" s="7"/>
      <c r="GP461" s="7"/>
      <c r="GQ461" s="7"/>
      <c r="GR461" s="7"/>
      <c r="GS461" s="7"/>
      <c r="GT461" s="7"/>
      <c r="GU461" s="7"/>
      <c r="GV461" s="7"/>
      <c r="GW461" s="7"/>
      <c r="GX461" s="7"/>
      <c r="GY461" s="7"/>
      <c r="GZ461" s="7"/>
      <c r="HA461" s="7"/>
      <c r="HB461" s="7"/>
      <c r="HC461" s="7"/>
      <c r="HD461" s="7"/>
      <c r="HE461" s="7"/>
      <c r="HF461" s="7"/>
      <c r="HG461" s="7"/>
      <c r="HH461" s="7"/>
      <c r="HI461" s="7"/>
      <c r="HJ461" s="7"/>
      <c r="HK461" s="7"/>
      <c r="HL461" s="7"/>
      <c r="HM461" s="7"/>
      <c r="HN461" s="7"/>
      <c r="HO461" s="7"/>
      <c r="HP461" s="7"/>
      <c r="HQ461" s="7"/>
      <c r="HR461" s="7"/>
      <c r="HS461" s="7"/>
      <c r="HT461" s="7"/>
      <c r="HU461" s="7"/>
      <c r="HV461" s="7"/>
      <c r="HW461" s="7"/>
      <c r="HX461" s="7"/>
      <c r="HY461" s="7"/>
      <c r="HZ461" s="7"/>
      <c r="IA461" s="7"/>
      <c r="IB461" s="7"/>
      <c r="IC461" s="7"/>
      <c r="ID461" s="7"/>
      <c r="IE461" s="7"/>
      <c r="IF461" s="7"/>
      <c r="IG461" s="7"/>
      <c r="IH461" s="7"/>
      <c r="II461" s="7"/>
      <c r="IJ461" s="7"/>
      <c r="IK461" s="7"/>
      <c r="IL461" s="7"/>
      <c r="IM461" s="7"/>
      <c r="IN461" s="7"/>
      <c r="IO461" s="7"/>
      <c r="IP461" s="7"/>
      <c r="IQ461" s="7"/>
      <c r="IR461" s="7"/>
      <c r="IS461" s="7"/>
      <c r="IT461" s="7"/>
      <c r="IU461" s="7"/>
      <c r="IV461" s="7"/>
      <c r="IW461" s="7"/>
      <c r="IX461" s="7"/>
      <c r="IY461" s="7"/>
      <c r="IZ461" s="7"/>
      <c r="JA461" s="7"/>
    </row>
    <row r="462" spans="1:261" s="8" customFormat="1" ht="68.7" customHeight="1" x14ac:dyDescent="0.4">
      <c r="A462" s="85" t="s">
        <v>257</v>
      </c>
      <c r="B462" s="63" t="s">
        <v>258</v>
      </c>
      <c r="C462" s="189"/>
      <c r="D462" s="42">
        <v>44197</v>
      </c>
      <c r="E462" s="41">
        <v>44561</v>
      </c>
      <c r="F462" s="41">
        <v>44197</v>
      </c>
      <c r="G462" s="41"/>
      <c r="H462" s="63" t="s">
        <v>8</v>
      </c>
      <c r="I462" s="40">
        <f>SUM(J462:M462)</f>
        <v>150</v>
      </c>
      <c r="J462" s="105"/>
      <c r="K462" s="105"/>
      <c r="L462" s="105">
        <v>150</v>
      </c>
      <c r="M462" s="105">
        <v>0</v>
      </c>
      <c r="N462" s="105">
        <v>0</v>
      </c>
      <c r="O462" s="105">
        <f t="shared" si="95"/>
        <v>0</v>
      </c>
      <c r="P462" s="39" t="s">
        <v>506</v>
      </c>
      <c r="Q462" s="39"/>
      <c r="R462" s="10"/>
      <c r="S462" s="10"/>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c r="FV462" s="7"/>
      <c r="FW462" s="7"/>
      <c r="FX462" s="7"/>
      <c r="FY462" s="7"/>
      <c r="FZ462" s="7"/>
      <c r="GA462" s="7"/>
      <c r="GB462" s="7"/>
      <c r="GC462" s="7"/>
      <c r="GD462" s="7"/>
      <c r="GE462" s="7"/>
      <c r="GF462" s="7"/>
      <c r="GG462" s="7"/>
      <c r="GH462" s="7"/>
      <c r="GI462" s="7"/>
      <c r="GJ462" s="7"/>
      <c r="GK462" s="7"/>
      <c r="GL462" s="7"/>
      <c r="GM462" s="7"/>
      <c r="GN462" s="7"/>
      <c r="GO462" s="7"/>
      <c r="GP462" s="7"/>
      <c r="GQ462" s="7"/>
      <c r="GR462" s="7"/>
      <c r="GS462" s="7"/>
      <c r="GT462" s="7"/>
      <c r="GU462" s="7"/>
      <c r="GV462" s="7"/>
      <c r="GW462" s="7"/>
      <c r="GX462" s="7"/>
      <c r="GY462" s="7"/>
      <c r="GZ462" s="7"/>
      <c r="HA462" s="7"/>
      <c r="HB462" s="7"/>
      <c r="HC462" s="7"/>
      <c r="HD462" s="7"/>
      <c r="HE462" s="7"/>
      <c r="HF462" s="7"/>
      <c r="HG462" s="7"/>
      <c r="HH462" s="7"/>
      <c r="HI462" s="7"/>
      <c r="HJ462" s="7"/>
      <c r="HK462" s="7"/>
      <c r="HL462" s="7"/>
      <c r="HM462" s="7"/>
      <c r="HN462" s="7"/>
      <c r="HO462" s="7"/>
      <c r="HP462" s="7"/>
      <c r="HQ462" s="7"/>
      <c r="HR462" s="7"/>
      <c r="HS462" s="7"/>
      <c r="HT462" s="7"/>
      <c r="HU462" s="7"/>
      <c r="HV462" s="7"/>
      <c r="HW462" s="7"/>
      <c r="HX462" s="7"/>
      <c r="HY462" s="7"/>
      <c r="HZ462" s="7"/>
      <c r="IA462" s="7"/>
      <c r="IB462" s="7"/>
      <c r="IC462" s="7"/>
      <c r="ID462" s="7"/>
      <c r="IE462" s="7"/>
      <c r="IF462" s="7"/>
      <c r="IG462" s="7"/>
      <c r="IH462" s="7"/>
      <c r="II462" s="7"/>
      <c r="IJ462" s="7"/>
      <c r="IK462" s="7"/>
      <c r="IL462" s="7"/>
      <c r="IM462" s="7"/>
      <c r="IN462" s="7"/>
      <c r="IO462" s="7"/>
      <c r="IP462" s="7"/>
      <c r="IQ462" s="7"/>
      <c r="IR462" s="7"/>
      <c r="IS462" s="7"/>
      <c r="IT462" s="7"/>
      <c r="IU462" s="7"/>
      <c r="IV462" s="7"/>
      <c r="IW462" s="7"/>
      <c r="IX462" s="7"/>
      <c r="IY462" s="7"/>
      <c r="IZ462" s="7"/>
      <c r="JA462" s="7"/>
    </row>
    <row r="463" spans="1:261" s="8" customFormat="1" ht="111" customHeight="1" x14ac:dyDescent="0.4">
      <c r="A463" s="85" t="s">
        <v>192</v>
      </c>
      <c r="B463" s="63" t="s">
        <v>262</v>
      </c>
      <c r="C463" s="227"/>
      <c r="D463" s="42">
        <v>44197</v>
      </c>
      <c r="E463" s="41">
        <v>44561</v>
      </c>
      <c r="F463" s="41">
        <v>44197</v>
      </c>
      <c r="G463" s="41"/>
      <c r="H463" s="63" t="s">
        <v>8</v>
      </c>
      <c r="I463" s="40">
        <f t="shared" si="100"/>
        <v>0</v>
      </c>
      <c r="J463" s="105"/>
      <c r="K463" s="105">
        <v>-545</v>
      </c>
      <c r="L463" s="105">
        <v>545</v>
      </c>
      <c r="M463" s="105">
        <v>0</v>
      </c>
      <c r="N463" s="105">
        <v>0</v>
      </c>
      <c r="O463" s="105">
        <v>0</v>
      </c>
      <c r="P463" s="39" t="s">
        <v>261</v>
      </c>
      <c r="Q463" s="39"/>
      <c r="R463" s="10"/>
      <c r="S463" s="10"/>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c r="FV463" s="7"/>
      <c r="FW463" s="7"/>
      <c r="FX463" s="7"/>
      <c r="FY463" s="7"/>
      <c r="FZ463" s="7"/>
      <c r="GA463" s="7"/>
      <c r="GB463" s="7"/>
      <c r="GC463" s="7"/>
      <c r="GD463" s="7"/>
      <c r="GE463" s="7"/>
      <c r="GF463" s="7"/>
      <c r="GG463" s="7"/>
      <c r="GH463" s="7"/>
      <c r="GI463" s="7"/>
      <c r="GJ463" s="7"/>
      <c r="GK463" s="7"/>
      <c r="GL463" s="7"/>
      <c r="GM463" s="7"/>
      <c r="GN463" s="7"/>
      <c r="GO463" s="7"/>
      <c r="GP463" s="7"/>
      <c r="GQ463" s="7"/>
      <c r="GR463" s="7"/>
      <c r="GS463" s="7"/>
      <c r="GT463" s="7"/>
      <c r="GU463" s="7"/>
      <c r="GV463" s="7"/>
      <c r="GW463" s="7"/>
      <c r="GX463" s="7"/>
      <c r="GY463" s="7"/>
      <c r="GZ463" s="7"/>
      <c r="HA463" s="7"/>
      <c r="HB463" s="7"/>
      <c r="HC463" s="7"/>
      <c r="HD463" s="7"/>
      <c r="HE463" s="7"/>
      <c r="HF463" s="7"/>
      <c r="HG463" s="7"/>
      <c r="HH463" s="7"/>
      <c r="HI463" s="7"/>
      <c r="HJ463" s="7"/>
      <c r="HK463" s="7"/>
      <c r="HL463" s="7"/>
      <c r="HM463" s="7"/>
      <c r="HN463" s="7"/>
      <c r="HO463" s="7"/>
      <c r="HP463" s="7"/>
      <c r="HQ463" s="7"/>
      <c r="HR463" s="7"/>
      <c r="HS463" s="7"/>
      <c r="HT463" s="7"/>
      <c r="HU463" s="7"/>
      <c r="HV463" s="7"/>
      <c r="HW463" s="7"/>
      <c r="HX463" s="7"/>
      <c r="HY463" s="7"/>
      <c r="HZ463" s="7"/>
      <c r="IA463" s="7"/>
      <c r="IB463" s="7"/>
      <c r="IC463" s="7"/>
      <c r="ID463" s="7"/>
      <c r="IE463" s="7"/>
      <c r="IF463" s="7"/>
      <c r="IG463" s="7"/>
      <c r="IH463" s="7"/>
      <c r="II463" s="7"/>
      <c r="IJ463" s="7"/>
      <c r="IK463" s="7"/>
      <c r="IL463" s="7"/>
      <c r="IM463" s="7"/>
      <c r="IN463" s="7"/>
      <c r="IO463" s="7"/>
      <c r="IP463" s="7"/>
      <c r="IQ463" s="7"/>
      <c r="IR463" s="7"/>
      <c r="IS463" s="7"/>
      <c r="IT463" s="7"/>
      <c r="IU463" s="7"/>
      <c r="IV463" s="7"/>
      <c r="IW463" s="7"/>
      <c r="IX463" s="7"/>
      <c r="IY463" s="7"/>
      <c r="IZ463" s="7"/>
      <c r="JA463" s="7"/>
    </row>
    <row r="464" spans="1:261" s="8" customFormat="1" ht="43.5" customHeight="1" x14ac:dyDescent="0.4">
      <c r="A464" s="113" t="s">
        <v>194</v>
      </c>
      <c r="B464" s="188" t="s">
        <v>193</v>
      </c>
      <c r="C464" s="199" t="s">
        <v>290</v>
      </c>
      <c r="D464" s="228">
        <v>44197</v>
      </c>
      <c r="E464" s="221">
        <v>44561</v>
      </c>
      <c r="F464" s="221">
        <v>44197</v>
      </c>
      <c r="G464" s="221"/>
      <c r="H464" s="63" t="s">
        <v>195</v>
      </c>
      <c r="I464" s="40">
        <f>SUM(J464:M464)</f>
        <v>1167.78</v>
      </c>
      <c r="J464" s="105"/>
      <c r="K464" s="105"/>
      <c r="L464" s="105">
        <f>SUM(L465:L466)</f>
        <v>1167.78</v>
      </c>
      <c r="M464" s="105">
        <v>0</v>
      </c>
      <c r="N464" s="105">
        <v>0</v>
      </c>
      <c r="O464" s="105">
        <f t="shared" si="95"/>
        <v>0</v>
      </c>
      <c r="P464" s="224" t="s">
        <v>552</v>
      </c>
      <c r="Q464" s="39"/>
      <c r="R464" s="10"/>
      <c r="S464" s="10"/>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7"/>
      <c r="FS464" s="7"/>
      <c r="FT464" s="7"/>
      <c r="FU464" s="7"/>
      <c r="FV464" s="7"/>
      <c r="FW464" s="7"/>
      <c r="FX464" s="7"/>
      <c r="FY464" s="7"/>
      <c r="FZ464" s="7"/>
      <c r="GA464" s="7"/>
      <c r="GB464" s="7"/>
      <c r="GC464" s="7"/>
      <c r="GD464" s="7"/>
      <c r="GE464" s="7"/>
      <c r="GF464" s="7"/>
      <c r="GG464" s="7"/>
      <c r="GH464" s="7"/>
      <c r="GI464" s="7"/>
      <c r="GJ464" s="7"/>
      <c r="GK464" s="7"/>
      <c r="GL464" s="7"/>
      <c r="GM464" s="7"/>
      <c r="GN464" s="7"/>
      <c r="GO464" s="7"/>
      <c r="GP464" s="7"/>
      <c r="GQ464" s="7"/>
      <c r="GR464" s="7"/>
      <c r="GS464" s="7"/>
      <c r="GT464" s="7"/>
      <c r="GU464" s="7"/>
      <c r="GV464" s="7"/>
      <c r="GW464" s="7"/>
      <c r="GX464" s="7"/>
      <c r="GY464" s="7"/>
      <c r="GZ464" s="7"/>
      <c r="HA464" s="7"/>
      <c r="HB464" s="7"/>
      <c r="HC464" s="7"/>
      <c r="HD464" s="7"/>
      <c r="HE464" s="7"/>
      <c r="HF464" s="7"/>
      <c r="HG464" s="7"/>
      <c r="HH464" s="7"/>
      <c r="HI464" s="7"/>
      <c r="HJ464" s="7"/>
      <c r="HK464" s="7"/>
      <c r="HL464" s="7"/>
      <c r="HM464" s="7"/>
      <c r="HN464" s="7"/>
      <c r="HO464" s="7"/>
      <c r="HP464" s="7"/>
      <c r="HQ464" s="7"/>
      <c r="HR464" s="7"/>
      <c r="HS464" s="7"/>
      <c r="HT464" s="7"/>
      <c r="HU464" s="7"/>
      <c r="HV464" s="7"/>
      <c r="HW464" s="7"/>
      <c r="HX464" s="7"/>
      <c r="HY464" s="7"/>
      <c r="HZ464" s="7"/>
      <c r="IA464" s="7"/>
      <c r="IB464" s="7"/>
      <c r="IC464" s="7"/>
      <c r="ID464" s="7"/>
      <c r="IE464" s="7"/>
      <c r="IF464" s="7"/>
      <c r="IG464" s="7"/>
      <c r="IH464" s="7"/>
      <c r="II464" s="7"/>
      <c r="IJ464" s="7"/>
      <c r="IK464" s="7"/>
      <c r="IL464" s="7"/>
      <c r="IM464" s="7"/>
      <c r="IN464" s="7"/>
      <c r="IO464" s="7"/>
      <c r="IP464" s="7"/>
      <c r="IQ464" s="7"/>
      <c r="IR464" s="7"/>
      <c r="IS464" s="7"/>
      <c r="IT464" s="7"/>
      <c r="IU464" s="7"/>
      <c r="IV464" s="7"/>
      <c r="IW464" s="7"/>
      <c r="IX464" s="7"/>
      <c r="IY464" s="7"/>
      <c r="IZ464" s="7"/>
      <c r="JA464" s="7"/>
    </row>
    <row r="465" spans="1:261" s="8" customFormat="1" ht="50.7" customHeight="1" x14ac:dyDescent="0.4">
      <c r="A465" s="114"/>
      <c r="B465" s="189"/>
      <c r="C465" s="200"/>
      <c r="D465" s="229"/>
      <c r="E465" s="222"/>
      <c r="F465" s="222"/>
      <c r="G465" s="222"/>
      <c r="H465" s="63" t="s">
        <v>8</v>
      </c>
      <c r="I465" s="40">
        <f>SUM(J465:M465)</f>
        <v>1156.0999999999999</v>
      </c>
      <c r="J465" s="105"/>
      <c r="K465" s="105"/>
      <c r="L465" s="105">
        <v>1156.0999999999999</v>
      </c>
      <c r="M465" s="105">
        <v>0</v>
      </c>
      <c r="N465" s="105">
        <v>0</v>
      </c>
      <c r="O465" s="105">
        <f t="shared" si="95"/>
        <v>0</v>
      </c>
      <c r="P465" s="225"/>
      <c r="Q465" s="39"/>
      <c r="R465" s="10"/>
      <c r="S465" s="10"/>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7"/>
      <c r="FS465" s="7"/>
      <c r="FT465" s="7"/>
      <c r="FU465" s="7"/>
      <c r="FV465" s="7"/>
      <c r="FW465" s="7"/>
      <c r="FX465" s="7"/>
      <c r="FY465" s="7"/>
      <c r="FZ465" s="7"/>
      <c r="GA465" s="7"/>
      <c r="GB465" s="7"/>
      <c r="GC465" s="7"/>
      <c r="GD465" s="7"/>
      <c r="GE465" s="7"/>
      <c r="GF465" s="7"/>
      <c r="GG465" s="7"/>
      <c r="GH465" s="7"/>
      <c r="GI465" s="7"/>
      <c r="GJ465" s="7"/>
      <c r="GK465" s="7"/>
      <c r="GL465" s="7"/>
      <c r="GM465" s="7"/>
      <c r="GN465" s="7"/>
      <c r="GO465" s="7"/>
      <c r="GP465" s="7"/>
      <c r="GQ465" s="7"/>
      <c r="GR465" s="7"/>
      <c r="GS465" s="7"/>
      <c r="GT465" s="7"/>
      <c r="GU465" s="7"/>
      <c r="GV465" s="7"/>
      <c r="GW465" s="7"/>
      <c r="GX465" s="7"/>
      <c r="GY465" s="7"/>
      <c r="GZ465" s="7"/>
      <c r="HA465" s="7"/>
      <c r="HB465" s="7"/>
      <c r="HC465" s="7"/>
      <c r="HD465" s="7"/>
      <c r="HE465" s="7"/>
      <c r="HF465" s="7"/>
      <c r="HG465" s="7"/>
      <c r="HH465" s="7"/>
      <c r="HI465" s="7"/>
      <c r="HJ465" s="7"/>
      <c r="HK465" s="7"/>
      <c r="HL465" s="7"/>
      <c r="HM465" s="7"/>
      <c r="HN465" s="7"/>
      <c r="HO465" s="7"/>
      <c r="HP465" s="7"/>
      <c r="HQ465" s="7"/>
      <c r="HR465" s="7"/>
      <c r="HS465" s="7"/>
      <c r="HT465" s="7"/>
      <c r="HU465" s="7"/>
      <c r="HV465" s="7"/>
      <c r="HW465" s="7"/>
      <c r="HX465" s="7"/>
      <c r="HY465" s="7"/>
      <c r="HZ465" s="7"/>
      <c r="IA465" s="7"/>
      <c r="IB465" s="7"/>
      <c r="IC465" s="7"/>
      <c r="ID465" s="7"/>
      <c r="IE465" s="7"/>
      <c r="IF465" s="7"/>
      <c r="IG465" s="7"/>
      <c r="IH465" s="7"/>
      <c r="II465" s="7"/>
      <c r="IJ465" s="7"/>
      <c r="IK465" s="7"/>
      <c r="IL465" s="7"/>
      <c r="IM465" s="7"/>
      <c r="IN465" s="7"/>
      <c r="IO465" s="7"/>
      <c r="IP465" s="7"/>
      <c r="IQ465" s="7"/>
      <c r="IR465" s="7"/>
      <c r="IS465" s="7"/>
      <c r="IT465" s="7"/>
      <c r="IU465" s="7"/>
      <c r="IV465" s="7"/>
      <c r="IW465" s="7"/>
      <c r="IX465" s="7"/>
      <c r="IY465" s="7"/>
      <c r="IZ465" s="7"/>
      <c r="JA465" s="7"/>
    </row>
    <row r="466" spans="1:261" s="8" customFormat="1" ht="56.25" customHeight="1" x14ac:dyDescent="0.4">
      <c r="A466" s="115"/>
      <c r="B466" s="227"/>
      <c r="C466" s="201"/>
      <c r="D466" s="230"/>
      <c r="E466" s="223"/>
      <c r="F466" s="223"/>
      <c r="G466" s="223"/>
      <c r="H466" s="63" t="s">
        <v>9</v>
      </c>
      <c r="I466" s="40">
        <f>SUM(J466:M466)</f>
        <v>11.68</v>
      </c>
      <c r="J466" s="105"/>
      <c r="K466" s="105"/>
      <c r="L466" s="105">
        <v>11.68</v>
      </c>
      <c r="M466" s="105">
        <v>0</v>
      </c>
      <c r="N466" s="105">
        <v>0</v>
      </c>
      <c r="O466" s="105">
        <f t="shared" si="95"/>
        <v>0</v>
      </c>
      <c r="P466" s="226"/>
      <c r="Q466" s="39"/>
      <c r="R466" s="10"/>
      <c r="S466" s="10"/>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7"/>
      <c r="FS466" s="7"/>
      <c r="FT466" s="7"/>
      <c r="FU466" s="7"/>
      <c r="FV466" s="7"/>
      <c r="FW466" s="7"/>
      <c r="FX466" s="7"/>
      <c r="FY466" s="7"/>
      <c r="FZ466" s="7"/>
      <c r="GA466" s="7"/>
      <c r="GB466" s="7"/>
      <c r="GC466" s="7"/>
      <c r="GD466" s="7"/>
      <c r="GE466" s="7"/>
      <c r="GF466" s="7"/>
      <c r="GG466" s="7"/>
      <c r="GH466" s="7"/>
      <c r="GI466" s="7"/>
      <c r="GJ466" s="7"/>
      <c r="GK466" s="7"/>
      <c r="GL466" s="7"/>
      <c r="GM466" s="7"/>
      <c r="GN466" s="7"/>
      <c r="GO466" s="7"/>
      <c r="GP466" s="7"/>
      <c r="GQ466" s="7"/>
      <c r="GR466" s="7"/>
      <c r="GS466" s="7"/>
      <c r="GT466" s="7"/>
      <c r="GU466" s="7"/>
      <c r="GV466" s="7"/>
      <c r="GW466" s="7"/>
      <c r="GX466" s="7"/>
      <c r="GY466" s="7"/>
      <c r="GZ466" s="7"/>
      <c r="HA466" s="7"/>
      <c r="HB466" s="7"/>
      <c r="HC466" s="7"/>
      <c r="HD466" s="7"/>
      <c r="HE466" s="7"/>
      <c r="HF466" s="7"/>
      <c r="HG466" s="7"/>
      <c r="HH466" s="7"/>
      <c r="HI466" s="7"/>
      <c r="HJ466" s="7"/>
      <c r="HK466" s="7"/>
      <c r="HL466" s="7"/>
      <c r="HM466" s="7"/>
      <c r="HN466" s="7"/>
      <c r="HO466" s="7"/>
      <c r="HP466" s="7"/>
      <c r="HQ466" s="7"/>
      <c r="HR466" s="7"/>
      <c r="HS466" s="7"/>
      <c r="HT466" s="7"/>
      <c r="HU466" s="7"/>
      <c r="HV466" s="7"/>
      <c r="HW466" s="7"/>
      <c r="HX466" s="7"/>
      <c r="HY466" s="7"/>
      <c r="HZ466" s="7"/>
      <c r="IA466" s="7"/>
      <c r="IB466" s="7"/>
      <c r="IC466" s="7"/>
      <c r="ID466" s="7"/>
      <c r="IE466" s="7"/>
      <c r="IF466" s="7"/>
      <c r="IG466" s="7"/>
      <c r="IH466" s="7"/>
      <c r="II466" s="7"/>
      <c r="IJ466" s="7"/>
      <c r="IK466" s="7"/>
      <c r="IL466" s="7"/>
      <c r="IM466" s="7"/>
      <c r="IN466" s="7"/>
      <c r="IO466" s="7"/>
      <c r="IP466" s="7"/>
      <c r="IQ466" s="7"/>
      <c r="IR466" s="7"/>
      <c r="IS466" s="7"/>
      <c r="IT466" s="7"/>
      <c r="IU466" s="7"/>
      <c r="IV466" s="7"/>
      <c r="IW466" s="7"/>
      <c r="IX466" s="7"/>
      <c r="IY466" s="7"/>
      <c r="IZ466" s="7"/>
      <c r="JA466" s="7"/>
    </row>
    <row r="467" spans="1:261" s="8" customFormat="1" ht="56.25" customHeight="1" x14ac:dyDescent="0.4">
      <c r="A467" s="76" t="s">
        <v>264</v>
      </c>
      <c r="B467" s="64" t="s">
        <v>265</v>
      </c>
      <c r="C467" s="188" t="s">
        <v>266</v>
      </c>
      <c r="D467" s="81">
        <v>43831</v>
      </c>
      <c r="E467" s="75">
        <v>44561</v>
      </c>
      <c r="F467" s="75">
        <v>43831</v>
      </c>
      <c r="G467" s="75"/>
      <c r="H467" s="63" t="s">
        <v>8</v>
      </c>
      <c r="I467" s="40">
        <f t="shared" ref="I467:I482" ca="1" si="101">SUM(J467:P467)</f>
        <v>17637.3</v>
      </c>
      <c r="J467" s="105"/>
      <c r="K467" s="105">
        <v>17637.3</v>
      </c>
      <c r="L467" s="105"/>
      <c r="M467" s="105">
        <v>0</v>
      </c>
      <c r="N467" s="105">
        <v>0</v>
      </c>
      <c r="O467" s="105">
        <f ca="1">N467/I467*100</f>
        <v>0</v>
      </c>
      <c r="P467" s="80"/>
      <c r="Q467" s="39"/>
      <c r="R467" s="10"/>
      <c r="S467" s="10"/>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c r="GS467" s="7"/>
      <c r="GT467" s="7"/>
      <c r="GU467" s="7"/>
      <c r="GV467" s="7"/>
      <c r="GW467" s="7"/>
      <c r="GX467" s="7"/>
      <c r="GY467" s="7"/>
      <c r="GZ467" s="7"/>
      <c r="HA467" s="7"/>
      <c r="HB467" s="7"/>
      <c r="HC467" s="7"/>
      <c r="HD467" s="7"/>
      <c r="HE467" s="7"/>
      <c r="HF467" s="7"/>
      <c r="HG467" s="7"/>
      <c r="HH467" s="7"/>
      <c r="HI467" s="7"/>
      <c r="HJ467" s="7"/>
      <c r="HK467" s="7"/>
      <c r="HL467" s="7"/>
      <c r="HM467" s="7"/>
      <c r="HN467" s="7"/>
      <c r="HO467" s="7"/>
      <c r="HP467" s="7"/>
      <c r="HQ467" s="7"/>
      <c r="HR467" s="7"/>
      <c r="HS467" s="7"/>
      <c r="HT467" s="7"/>
      <c r="HU467" s="7"/>
      <c r="HV467" s="7"/>
      <c r="HW467" s="7"/>
      <c r="HX467" s="7"/>
      <c r="HY467" s="7"/>
      <c r="HZ467" s="7"/>
      <c r="IA467" s="7"/>
      <c r="IB467" s="7"/>
      <c r="IC467" s="7"/>
      <c r="ID467" s="7"/>
      <c r="IE467" s="7"/>
      <c r="IF467" s="7"/>
      <c r="IG467" s="7"/>
      <c r="IH467" s="7"/>
      <c r="II467" s="7"/>
      <c r="IJ467" s="7"/>
      <c r="IK467" s="7"/>
      <c r="IL467" s="7"/>
      <c r="IM467" s="7"/>
      <c r="IN467" s="7"/>
      <c r="IO467" s="7"/>
      <c r="IP467" s="7"/>
      <c r="IQ467" s="7"/>
      <c r="IR467" s="7"/>
      <c r="IS467" s="7"/>
      <c r="IT467" s="7"/>
      <c r="IU467" s="7"/>
      <c r="IV467" s="7"/>
      <c r="IW467" s="7"/>
      <c r="IX467" s="7"/>
      <c r="IY467" s="7"/>
      <c r="IZ467" s="7"/>
      <c r="JA467" s="7"/>
    </row>
    <row r="468" spans="1:261" s="8" customFormat="1" ht="83.25" customHeight="1" x14ac:dyDescent="0.4">
      <c r="A468" s="76" t="s">
        <v>267</v>
      </c>
      <c r="B468" s="108" t="s">
        <v>259</v>
      </c>
      <c r="C468" s="189"/>
      <c r="D468" s="81">
        <v>44197</v>
      </c>
      <c r="E468" s="75">
        <v>44561</v>
      </c>
      <c r="F468" s="75">
        <v>44197</v>
      </c>
      <c r="G468" s="75"/>
      <c r="H468" s="63" t="s">
        <v>8</v>
      </c>
      <c r="I468" s="40">
        <f t="shared" ca="1" si="101"/>
        <v>17637.3</v>
      </c>
      <c r="J468" s="105"/>
      <c r="K468" s="105">
        <v>17637.3</v>
      </c>
      <c r="L468" s="105"/>
      <c r="M468" s="105">
        <v>0</v>
      </c>
      <c r="N468" s="105">
        <v>0</v>
      </c>
      <c r="O468" s="105">
        <f ca="1">N468/I468*100</f>
        <v>0</v>
      </c>
      <c r="P468" s="107" t="s">
        <v>597</v>
      </c>
      <c r="Q468" s="39"/>
      <c r="R468" s="10"/>
      <c r="S468" s="10"/>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c r="EL468" s="7"/>
      <c r="EM468" s="7"/>
      <c r="EN468" s="7"/>
      <c r="EO468" s="7"/>
      <c r="EP468" s="7"/>
      <c r="EQ468" s="7"/>
      <c r="ER468" s="7"/>
      <c r="ES468" s="7"/>
      <c r="ET468" s="7"/>
      <c r="EU468" s="7"/>
      <c r="EV468" s="7"/>
      <c r="EW468" s="7"/>
      <c r="EX468" s="7"/>
      <c r="EY468" s="7"/>
      <c r="EZ468" s="7"/>
      <c r="FA468" s="7"/>
      <c r="FB468" s="7"/>
      <c r="FC468" s="7"/>
      <c r="FD468" s="7"/>
      <c r="FE468" s="7"/>
      <c r="FF468" s="7"/>
      <c r="FG468" s="7"/>
      <c r="FH468" s="7"/>
      <c r="FI468" s="7"/>
      <c r="FJ468" s="7"/>
      <c r="FK468" s="7"/>
      <c r="FL468" s="7"/>
      <c r="FM468" s="7"/>
      <c r="FN468" s="7"/>
      <c r="FO468" s="7"/>
      <c r="FP468" s="7"/>
      <c r="FQ468" s="7"/>
      <c r="FR468" s="7"/>
      <c r="FS468" s="7"/>
      <c r="FT468" s="7"/>
      <c r="FU468" s="7"/>
      <c r="FV468" s="7"/>
      <c r="FW468" s="7"/>
      <c r="FX468" s="7"/>
      <c r="FY468" s="7"/>
      <c r="FZ468" s="7"/>
      <c r="GA468" s="7"/>
      <c r="GB468" s="7"/>
      <c r="GC468" s="7"/>
      <c r="GD468" s="7"/>
      <c r="GE468" s="7"/>
      <c r="GF468" s="7"/>
      <c r="GG468" s="7"/>
      <c r="GH468" s="7"/>
      <c r="GI468" s="7"/>
      <c r="GJ468" s="7"/>
      <c r="GK468" s="7"/>
      <c r="GL468" s="7"/>
      <c r="GM468" s="7"/>
      <c r="GN468" s="7"/>
      <c r="GO468" s="7"/>
      <c r="GP468" s="7"/>
      <c r="GQ468" s="7"/>
      <c r="GR468" s="7"/>
      <c r="GS468" s="7"/>
      <c r="GT468" s="7"/>
      <c r="GU468" s="7"/>
      <c r="GV468" s="7"/>
      <c r="GW468" s="7"/>
      <c r="GX468" s="7"/>
      <c r="GY468" s="7"/>
      <c r="GZ468" s="7"/>
      <c r="HA468" s="7"/>
      <c r="HB468" s="7"/>
      <c r="HC468" s="7"/>
      <c r="HD468" s="7"/>
      <c r="HE468" s="7"/>
      <c r="HF468" s="7"/>
      <c r="HG468" s="7"/>
      <c r="HH468" s="7"/>
      <c r="HI468" s="7"/>
      <c r="HJ468" s="7"/>
      <c r="HK468" s="7"/>
      <c r="HL468" s="7"/>
      <c r="HM468" s="7"/>
      <c r="HN468" s="7"/>
      <c r="HO468" s="7"/>
      <c r="HP468" s="7"/>
      <c r="HQ468" s="7"/>
      <c r="HR468" s="7"/>
      <c r="HS468" s="7"/>
      <c r="HT468" s="7"/>
      <c r="HU468" s="7"/>
      <c r="HV468" s="7"/>
      <c r="HW468" s="7"/>
      <c r="HX468" s="7"/>
      <c r="HY468" s="7"/>
      <c r="HZ468" s="7"/>
      <c r="IA468" s="7"/>
      <c r="IB468" s="7"/>
      <c r="IC468" s="7"/>
      <c r="ID468" s="7"/>
      <c r="IE468" s="7"/>
      <c r="IF468" s="7"/>
      <c r="IG468" s="7"/>
      <c r="IH468" s="7"/>
      <c r="II468" s="7"/>
      <c r="IJ468" s="7"/>
      <c r="IK468" s="7"/>
      <c r="IL468" s="7"/>
      <c r="IM468" s="7"/>
      <c r="IN468" s="7"/>
      <c r="IO468" s="7"/>
      <c r="IP468" s="7"/>
      <c r="IQ468" s="7"/>
      <c r="IR468" s="7"/>
      <c r="IS468" s="7"/>
      <c r="IT468" s="7"/>
      <c r="IU468" s="7"/>
      <c r="IV468" s="7"/>
      <c r="IW468" s="7"/>
      <c r="IX468" s="7"/>
      <c r="IY468" s="7"/>
      <c r="IZ468" s="7"/>
      <c r="JA468" s="7"/>
    </row>
    <row r="469" spans="1:261" s="8" customFormat="1" ht="56.25" customHeight="1" x14ac:dyDescent="0.4">
      <c r="A469" s="76" t="s">
        <v>268</v>
      </c>
      <c r="B469" s="64" t="s">
        <v>269</v>
      </c>
      <c r="C469" s="189"/>
      <c r="D469" s="81">
        <v>44197</v>
      </c>
      <c r="E469" s="75">
        <v>45291</v>
      </c>
      <c r="F469" s="75">
        <v>44197</v>
      </c>
      <c r="G469" s="75"/>
      <c r="H469" s="63" t="s">
        <v>8</v>
      </c>
      <c r="I469" s="40">
        <f t="shared" si="101"/>
        <v>200</v>
      </c>
      <c r="J469" s="105"/>
      <c r="K469" s="105">
        <v>200</v>
      </c>
      <c r="L469" s="105"/>
      <c r="M469" s="105">
        <v>0</v>
      </c>
      <c r="N469" s="105">
        <v>0</v>
      </c>
      <c r="O469" s="105">
        <v>0</v>
      </c>
      <c r="P469" s="80"/>
      <c r="Q469" s="39"/>
      <c r="R469" s="10"/>
      <c r="S469" s="10"/>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c r="GA469" s="7"/>
      <c r="GB469" s="7"/>
      <c r="GC469" s="7"/>
      <c r="GD469" s="7"/>
      <c r="GE469" s="7"/>
      <c r="GF469" s="7"/>
      <c r="GG469" s="7"/>
      <c r="GH469" s="7"/>
      <c r="GI469" s="7"/>
      <c r="GJ469" s="7"/>
      <c r="GK469" s="7"/>
      <c r="GL469" s="7"/>
      <c r="GM469" s="7"/>
      <c r="GN469" s="7"/>
      <c r="GO469" s="7"/>
      <c r="GP469" s="7"/>
      <c r="GQ469" s="7"/>
      <c r="GR469" s="7"/>
      <c r="GS469" s="7"/>
      <c r="GT469" s="7"/>
      <c r="GU469" s="7"/>
      <c r="GV469" s="7"/>
      <c r="GW469" s="7"/>
      <c r="GX469" s="7"/>
      <c r="GY469" s="7"/>
      <c r="GZ469" s="7"/>
      <c r="HA469" s="7"/>
      <c r="HB469" s="7"/>
      <c r="HC469" s="7"/>
      <c r="HD469" s="7"/>
      <c r="HE469" s="7"/>
      <c r="HF469" s="7"/>
      <c r="HG469" s="7"/>
      <c r="HH469" s="7"/>
      <c r="HI469" s="7"/>
      <c r="HJ469" s="7"/>
      <c r="HK469" s="7"/>
      <c r="HL469" s="7"/>
      <c r="HM469" s="7"/>
      <c r="HN469" s="7"/>
      <c r="HO469" s="7"/>
      <c r="HP469" s="7"/>
      <c r="HQ469" s="7"/>
      <c r="HR469" s="7"/>
      <c r="HS469" s="7"/>
      <c r="HT469" s="7"/>
      <c r="HU469" s="7"/>
      <c r="HV469" s="7"/>
      <c r="HW469" s="7"/>
      <c r="HX469" s="7"/>
      <c r="HY469" s="7"/>
      <c r="HZ469" s="7"/>
      <c r="IA469" s="7"/>
      <c r="IB469" s="7"/>
      <c r="IC469" s="7"/>
      <c r="ID469" s="7"/>
      <c r="IE469" s="7"/>
      <c r="IF469" s="7"/>
      <c r="IG469" s="7"/>
      <c r="IH469" s="7"/>
      <c r="II469" s="7"/>
      <c r="IJ469" s="7"/>
      <c r="IK469" s="7"/>
      <c r="IL469" s="7"/>
      <c r="IM469" s="7"/>
      <c r="IN469" s="7"/>
      <c r="IO469" s="7"/>
      <c r="IP469" s="7"/>
      <c r="IQ469" s="7"/>
      <c r="IR469" s="7"/>
      <c r="IS469" s="7"/>
      <c r="IT469" s="7"/>
      <c r="IU469" s="7"/>
      <c r="IV469" s="7"/>
      <c r="IW469" s="7"/>
      <c r="IX469" s="7"/>
      <c r="IY469" s="7"/>
      <c r="IZ469" s="7"/>
      <c r="JA469" s="7"/>
    </row>
    <row r="470" spans="1:261" s="8" customFormat="1" ht="84.75" customHeight="1" x14ac:dyDescent="0.4">
      <c r="A470" s="76" t="s">
        <v>270</v>
      </c>
      <c r="B470" s="64" t="s">
        <v>258</v>
      </c>
      <c r="C470" s="189"/>
      <c r="D470" s="81">
        <v>44197</v>
      </c>
      <c r="E470" s="75">
        <v>44561</v>
      </c>
      <c r="F470" s="75">
        <v>44197</v>
      </c>
      <c r="G470" s="75"/>
      <c r="H470" s="63" t="s">
        <v>8</v>
      </c>
      <c r="I470" s="40">
        <f t="shared" si="101"/>
        <v>200</v>
      </c>
      <c r="J470" s="105"/>
      <c r="K470" s="105">
        <v>200</v>
      </c>
      <c r="L470" s="105"/>
      <c r="M470" s="105">
        <v>0</v>
      </c>
      <c r="N470" s="105">
        <v>0</v>
      </c>
      <c r="O470" s="105">
        <v>0</v>
      </c>
      <c r="P470" s="39" t="s">
        <v>507</v>
      </c>
      <c r="Q470" s="39"/>
      <c r="R470" s="10"/>
      <c r="S470" s="10"/>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c r="FV470" s="7"/>
      <c r="FW470" s="7"/>
      <c r="FX470" s="7"/>
      <c r="FY470" s="7"/>
      <c r="FZ470" s="7"/>
      <c r="GA470" s="7"/>
      <c r="GB470" s="7"/>
      <c r="GC470" s="7"/>
      <c r="GD470" s="7"/>
      <c r="GE470" s="7"/>
      <c r="GF470" s="7"/>
      <c r="GG470" s="7"/>
      <c r="GH470" s="7"/>
      <c r="GI470" s="7"/>
      <c r="GJ470" s="7"/>
      <c r="GK470" s="7"/>
      <c r="GL470" s="7"/>
      <c r="GM470" s="7"/>
      <c r="GN470" s="7"/>
      <c r="GO470" s="7"/>
      <c r="GP470" s="7"/>
      <c r="GQ470" s="7"/>
      <c r="GR470" s="7"/>
      <c r="GS470" s="7"/>
      <c r="GT470" s="7"/>
      <c r="GU470" s="7"/>
      <c r="GV470" s="7"/>
      <c r="GW470" s="7"/>
      <c r="GX470" s="7"/>
      <c r="GY470" s="7"/>
      <c r="GZ470" s="7"/>
      <c r="HA470" s="7"/>
      <c r="HB470" s="7"/>
      <c r="HC470" s="7"/>
      <c r="HD470" s="7"/>
      <c r="HE470" s="7"/>
      <c r="HF470" s="7"/>
      <c r="HG470" s="7"/>
      <c r="HH470" s="7"/>
      <c r="HI470" s="7"/>
      <c r="HJ470" s="7"/>
      <c r="HK470" s="7"/>
      <c r="HL470" s="7"/>
      <c r="HM470" s="7"/>
      <c r="HN470" s="7"/>
      <c r="HO470" s="7"/>
      <c r="HP470" s="7"/>
      <c r="HQ470" s="7"/>
      <c r="HR470" s="7"/>
      <c r="HS470" s="7"/>
      <c r="HT470" s="7"/>
      <c r="HU470" s="7"/>
      <c r="HV470" s="7"/>
      <c r="HW470" s="7"/>
      <c r="HX470" s="7"/>
      <c r="HY470" s="7"/>
      <c r="HZ470" s="7"/>
      <c r="IA470" s="7"/>
      <c r="IB470" s="7"/>
      <c r="IC470" s="7"/>
      <c r="ID470" s="7"/>
      <c r="IE470" s="7"/>
      <c r="IF470" s="7"/>
      <c r="IG470" s="7"/>
      <c r="IH470" s="7"/>
      <c r="II470" s="7"/>
      <c r="IJ470" s="7"/>
      <c r="IK470" s="7"/>
      <c r="IL470" s="7"/>
      <c r="IM470" s="7"/>
      <c r="IN470" s="7"/>
      <c r="IO470" s="7"/>
      <c r="IP470" s="7"/>
      <c r="IQ470" s="7"/>
      <c r="IR470" s="7"/>
      <c r="IS470" s="7"/>
      <c r="IT470" s="7"/>
      <c r="IU470" s="7"/>
      <c r="IV470" s="7"/>
      <c r="IW470" s="7"/>
      <c r="IX470" s="7"/>
      <c r="IY470" s="7"/>
      <c r="IZ470" s="7"/>
      <c r="JA470" s="7"/>
    </row>
    <row r="471" spans="1:261" s="8" customFormat="1" ht="56.25" customHeight="1" x14ac:dyDescent="0.4">
      <c r="A471" s="76" t="s">
        <v>271</v>
      </c>
      <c r="B471" s="64" t="s">
        <v>272</v>
      </c>
      <c r="C471" s="189"/>
      <c r="D471" s="81">
        <v>44197</v>
      </c>
      <c r="E471" s="75">
        <v>45291</v>
      </c>
      <c r="F471" s="75">
        <v>44197</v>
      </c>
      <c r="G471" s="75"/>
      <c r="H471" s="63" t="s">
        <v>8</v>
      </c>
      <c r="I471" s="40">
        <f t="shared" si="101"/>
        <v>134.30000000000001</v>
      </c>
      <c r="J471" s="105"/>
      <c r="K471" s="105">
        <v>134.30000000000001</v>
      </c>
      <c r="L471" s="105"/>
      <c r="M471" s="105">
        <v>0</v>
      </c>
      <c r="N471" s="105">
        <v>0</v>
      </c>
      <c r="O471" s="105">
        <v>0</v>
      </c>
      <c r="P471" s="80"/>
      <c r="Q471" s="39"/>
      <c r="R471" s="10"/>
      <c r="S471" s="10"/>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c r="GA471" s="7"/>
      <c r="GB471" s="7"/>
      <c r="GC471" s="7"/>
      <c r="GD471" s="7"/>
      <c r="GE471" s="7"/>
      <c r="GF471" s="7"/>
      <c r="GG471" s="7"/>
      <c r="GH471" s="7"/>
      <c r="GI471" s="7"/>
      <c r="GJ471" s="7"/>
      <c r="GK471" s="7"/>
      <c r="GL471" s="7"/>
      <c r="GM471" s="7"/>
      <c r="GN471" s="7"/>
      <c r="GO471" s="7"/>
      <c r="GP471" s="7"/>
      <c r="GQ471" s="7"/>
      <c r="GR471" s="7"/>
      <c r="GS471" s="7"/>
      <c r="GT471" s="7"/>
      <c r="GU471" s="7"/>
      <c r="GV471" s="7"/>
      <c r="GW471" s="7"/>
      <c r="GX471" s="7"/>
      <c r="GY471" s="7"/>
      <c r="GZ471" s="7"/>
      <c r="HA471" s="7"/>
      <c r="HB471" s="7"/>
      <c r="HC471" s="7"/>
      <c r="HD471" s="7"/>
      <c r="HE471" s="7"/>
      <c r="HF471" s="7"/>
      <c r="HG471" s="7"/>
      <c r="HH471" s="7"/>
      <c r="HI471" s="7"/>
      <c r="HJ471" s="7"/>
      <c r="HK471" s="7"/>
      <c r="HL471" s="7"/>
      <c r="HM471" s="7"/>
      <c r="HN471" s="7"/>
      <c r="HO471" s="7"/>
      <c r="HP471" s="7"/>
      <c r="HQ471" s="7"/>
      <c r="HR471" s="7"/>
      <c r="HS471" s="7"/>
      <c r="HT471" s="7"/>
      <c r="HU471" s="7"/>
      <c r="HV471" s="7"/>
      <c r="HW471" s="7"/>
      <c r="HX471" s="7"/>
      <c r="HY471" s="7"/>
      <c r="HZ471" s="7"/>
      <c r="IA471" s="7"/>
      <c r="IB471" s="7"/>
      <c r="IC471" s="7"/>
      <c r="ID471" s="7"/>
      <c r="IE471" s="7"/>
      <c r="IF471" s="7"/>
      <c r="IG471" s="7"/>
      <c r="IH471" s="7"/>
      <c r="II471" s="7"/>
      <c r="IJ471" s="7"/>
      <c r="IK471" s="7"/>
      <c r="IL471" s="7"/>
      <c r="IM471" s="7"/>
      <c r="IN471" s="7"/>
      <c r="IO471" s="7"/>
      <c r="IP471" s="7"/>
      <c r="IQ471" s="7"/>
      <c r="IR471" s="7"/>
      <c r="IS471" s="7"/>
      <c r="IT471" s="7"/>
      <c r="IU471" s="7"/>
      <c r="IV471" s="7"/>
      <c r="IW471" s="7"/>
      <c r="IX471" s="7"/>
      <c r="IY471" s="7"/>
      <c r="IZ471" s="7"/>
      <c r="JA471" s="7"/>
    </row>
    <row r="472" spans="1:261" s="8" customFormat="1" ht="76.5" customHeight="1" x14ac:dyDescent="0.4">
      <c r="A472" s="76" t="s">
        <v>273</v>
      </c>
      <c r="B472" s="64" t="s">
        <v>258</v>
      </c>
      <c r="C472" s="189"/>
      <c r="D472" s="81">
        <v>44197</v>
      </c>
      <c r="E472" s="75">
        <v>44561</v>
      </c>
      <c r="F472" s="75">
        <v>44197</v>
      </c>
      <c r="G472" s="75"/>
      <c r="H472" s="63" t="s">
        <v>8</v>
      </c>
      <c r="I472" s="40">
        <f t="shared" si="101"/>
        <v>134.30000000000001</v>
      </c>
      <c r="J472" s="105"/>
      <c r="K472" s="105">
        <v>134.30000000000001</v>
      </c>
      <c r="L472" s="105"/>
      <c r="M472" s="105">
        <v>0</v>
      </c>
      <c r="N472" s="105">
        <v>0</v>
      </c>
      <c r="O472" s="105">
        <v>0</v>
      </c>
      <c r="P472" s="39" t="s">
        <v>507</v>
      </c>
      <c r="Q472" s="39"/>
      <c r="R472" s="10"/>
      <c r="S472" s="10"/>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c r="GS472" s="7"/>
      <c r="GT472" s="7"/>
      <c r="GU472" s="7"/>
      <c r="GV472" s="7"/>
      <c r="GW472" s="7"/>
      <c r="GX472" s="7"/>
      <c r="GY472" s="7"/>
      <c r="GZ472" s="7"/>
      <c r="HA472" s="7"/>
      <c r="HB472" s="7"/>
      <c r="HC472" s="7"/>
      <c r="HD472" s="7"/>
      <c r="HE472" s="7"/>
      <c r="HF472" s="7"/>
      <c r="HG472" s="7"/>
      <c r="HH472" s="7"/>
      <c r="HI472" s="7"/>
      <c r="HJ472" s="7"/>
      <c r="HK472" s="7"/>
      <c r="HL472" s="7"/>
      <c r="HM472" s="7"/>
      <c r="HN472" s="7"/>
      <c r="HO472" s="7"/>
      <c r="HP472" s="7"/>
      <c r="HQ472" s="7"/>
      <c r="HR472" s="7"/>
      <c r="HS472" s="7"/>
      <c r="HT472" s="7"/>
      <c r="HU472" s="7"/>
      <c r="HV472" s="7"/>
      <c r="HW472" s="7"/>
      <c r="HX472" s="7"/>
      <c r="HY472" s="7"/>
      <c r="HZ472" s="7"/>
      <c r="IA472" s="7"/>
      <c r="IB472" s="7"/>
      <c r="IC472" s="7"/>
      <c r="ID472" s="7"/>
      <c r="IE472" s="7"/>
      <c r="IF472" s="7"/>
      <c r="IG472" s="7"/>
      <c r="IH472" s="7"/>
      <c r="II472" s="7"/>
      <c r="IJ472" s="7"/>
      <c r="IK472" s="7"/>
      <c r="IL472" s="7"/>
      <c r="IM472" s="7"/>
      <c r="IN472" s="7"/>
      <c r="IO472" s="7"/>
      <c r="IP472" s="7"/>
      <c r="IQ472" s="7"/>
      <c r="IR472" s="7"/>
      <c r="IS472" s="7"/>
      <c r="IT472" s="7"/>
      <c r="IU472" s="7"/>
      <c r="IV472" s="7"/>
      <c r="IW472" s="7"/>
      <c r="IX472" s="7"/>
      <c r="IY472" s="7"/>
      <c r="IZ472" s="7"/>
      <c r="JA472" s="7"/>
    </row>
    <row r="473" spans="1:261" s="8" customFormat="1" ht="56.25" customHeight="1" x14ac:dyDescent="0.4">
      <c r="A473" s="76" t="s">
        <v>274</v>
      </c>
      <c r="B473" s="64" t="s">
        <v>275</v>
      </c>
      <c r="C473" s="189"/>
      <c r="D473" s="81">
        <v>44197</v>
      </c>
      <c r="E473" s="75">
        <v>45291</v>
      </c>
      <c r="F473" s="75">
        <v>44197</v>
      </c>
      <c r="G473" s="75"/>
      <c r="H473" s="63" t="s">
        <v>8</v>
      </c>
      <c r="I473" s="40">
        <f t="shared" si="101"/>
        <v>219.4</v>
      </c>
      <c r="J473" s="105"/>
      <c r="K473" s="105">
        <v>219.4</v>
      </c>
      <c r="L473" s="105"/>
      <c r="M473" s="105">
        <v>0</v>
      </c>
      <c r="N473" s="105">
        <v>0</v>
      </c>
      <c r="O473" s="105">
        <v>0</v>
      </c>
      <c r="P473" s="80"/>
      <c r="Q473" s="39"/>
      <c r="R473" s="10"/>
      <c r="S473" s="10"/>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c r="FV473" s="7"/>
      <c r="FW473" s="7"/>
      <c r="FX473" s="7"/>
      <c r="FY473" s="7"/>
      <c r="FZ473" s="7"/>
      <c r="GA473" s="7"/>
      <c r="GB473" s="7"/>
      <c r="GC473" s="7"/>
      <c r="GD473" s="7"/>
      <c r="GE473" s="7"/>
      <c r="GF473" s="7"/>
      <c r="GG473" s="7"/>
      <c r="GH473" s="7"/>
      <c r="GI473" s="7"/>
      <c r="GJ473" s="7"/>
      <c r="GK473" s="7"/>
      <c r="GL473" s="7"/>
      <c r="GM473" s="7"/>
      <c r="GN473" s="7"/>
      <c r="GO473" s="7"/>
      <c r="GP473" s="7"/>
      <c r="GQ473" s="7"/>
      <c r="GR473" s="7"/>
      <c r="GS473" s="7"/>
      <c r="GT473" s="7"/>
      <c r="GU473" s="7"/>
      <c r="GV473" s="7"/>
      <c r="GW473" s="7"/>
      <c r="GX473" s="7"/>
      <c r="GY473" s="7"/>
      <c r="GZ473" s="7"/>
      <c r="HA473" s="7"/>
      <c r="HB473" s="7"/>
      <c r="HC473" s="7"/>
      <c r="HD473" s="7"/>
      <c r="HE473" s="7"/>
      <c r="HF473" s="7"/>
      <c r="HG473" s="7"/>
      <c r="HH473" s="7"/>
      <c r="HI473" s="7"/>
      <c r="HJ473" s="7"/>
      <c r="HK473" s="7"/>
      <c r="HL473" s="7"/>
      <c r="HM473" s="7"/>
      <c r="HN473" s="7"/>
      <c r="HO473" s="7"/>
      <c r="HP473" s="7"/>
      <c r="HQ473" s="7"/>
      <c r="HR473" s="7"/>
      <c r="HS473" s="7"/>
      <c r="HT473" s="7"/>
      <c r="HU473" s="7"/>
      <c r="HV473" s="7"/>
      <c r="HW473" s="7"/>
      <c r="HX473" s="7"/>
      <c r="HY473" s="7"/>
      <c r="HZ473" s="7"/>
      <c r="IA473" s="7"/>
      <c r="IB473" s="7"/>
      <c r="IC473" s="7"/>
      <c r="ID473" s="7"/>
      <c r="IE473" s="7"/>
      <c r="IF473" s="7"/>
      <c r="IG473" s="7"/>
      <c r="IH473" s="7"/>
      <c r="II473" s="7"/>
      <c r="IJ473" s="7"/>
      <c r="IK473" s="7"/>
      <c r="IL473" s="7"/>
      <c r="IM473" s="7"/>
      <c r="IN473" s="7"/>
      <c r="IO473" s="7"/>
      <c r="IP473" s="7"/>
      <c r="IQ473" s="7"/>
      <c r="IR473" s="7"/>
      <c r="IS473" s="7"/>
      <c r="IT473" s="7"/>
      <c r="IU473" s="7"/>
      <c r="IV473" s="7"/>
      <c r="IW473" s="7"/>
      <c r="IX473" s="7"/>
      <c r="IY473" s="7"/>
      <c r="IZ473" s="7"/>
      <c r="JA473" s="7"/>
    </row>
    <row r="474" spans="1:261" s="8" customFormat="1" ht="69.75" customHeight="1" x14ac:dyDescent="0.4">
      <c r="A474" s="76" t="s">
        <v>276</v>
      </c>
      <c r="B474" s="64" t="s">
        <v>258</v>
      </c>
      <c r="C474" s="227"/>
      <c r="D474" s="81">
        <v>44197</v>
      </c>
      <c r="E474" s="75">
        <v>44561</v>
      </c>
      <c r="F474" s="75">
        <v>44197</v>
      </c>
      <c r="G474" s="75"/>
      <c r="H474" s="63" t="s">
        <v>8</v>
      </c>
      <c r="I474" s="40">
        <f t="shared" si="101"/>
        <v>219.4</v>
      </c>
      <c r="J474" s="105"/>
      <c r="K474" s="105">
        <v>219.4</v>
      </c>
      <c r="L474" s="105"/>
      <c r="M474" s="105">
        <v>0</v>
      </c>
      <c r="N474" s="105">
        <v>0</v>
      </c>
      <c r="O474" s="105">
        <v>0</v>
      </c>
      <c r="P474" s="39" t="s">
        <v>508</v>
      </c>
      <c r="Q474" s="39"/>
      <c r="R474" s="10"/>
      <c r="S474" s="10"/>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c r="GA474" s="7"/>
      <c r="GB474" s="7"/>
      <c r="GC474" s="7"/>
      <c r="GD474" s="7"/>
      <c r="GE474" s="7"/>
      <c r="GF474" s="7"/>
      <c r="GG474" s="7"/>
      <c r="GH474" s="7"/>
      <c r="GI474" s="7"/>
      <c r="GJ474" s="7"/>
      <c r="GK474" s="7"/>
      <c r="GL474" s="7"/>
      <c r="GM474" s="7"/>
      <c r="GN474" s="7"/>
      <c r="GO474" s="7"/>
      <c r="GP474" s="7"/>
      <c r="GQ474" s="7"/>
      <c r="GR474" s="7"/>
      <c r="GS474" s="7"/>
      <c r="GT474" s="7"/>
      <c r="GU474" s="7"/>
      <c r="GV474" s="7"/>
      <c r="GW474" s="7"/>
      <c r="GX474" s="7"/>
      <c r="GY474" s="7"/>
      <c r="GZ474" s="7"/>
      <c r="HA474" s="7"/>
      <c r="HB474" s="7"/>
      <c r="HC474" s="7"/>
      <c r="HD474" s="7"/>
      <c r="HE474" s="7"/>
      <c r="HF474" s="7"/>
      <c r="HG474" s="7"/>
      <c r="HH474" s="7"/>
      <c r="HI474" s="7"/>
      <c r="HJ474" s="7"/>
      <c r="HK474" s="7"/>
      <c r="HL474" s="7"/>
      <c r="HM474" s="7"/>
      <c r="HN474" s="7"/>
      <c r="HO474" s="7"/>
      <c r="HP474" s="7"/>
      <c r="HQ474" s="7"/>
      <c r="HR474" s="7"/>
      <c r="HS474" s="7"/>
      <c r="HT474" s="7"/>
      <c r="HU474" s="7"/>
      <c r="HV474" s="7"/>
      <c r="HW474" s="7"/>
      <c r="HX474" s="7"/>
      <c r="HY474" s="7"/>
      <c r="HZ474" s="7"/>
      <c r="IA474" s="7"/>
      <c r="IB474" s="7"/>
      <c r="IC474" s="7"/>
      <c r="ID474" s="7"/>
      <c r="IE474" s="7"/>
      <c r="IF474" s="7"/>
      <c r="IG474" s="7"/>
      <c r="IH474" s="7"/>
      <c r="II474" s="7"/>
      <c r="IJ474" s="7"/>
      <c r="IK474" s="7"/>
      <c r="IL474" s="7"/>
      <c r="IM474" s="7"/>
      <c r="IN474" s="7"/>
      <c r="IO474" s="7"/>
      <c r="IP474" s="7"/>
      <c r="IQ474" s="7"/>
      <c r="IR474" s="7"/>
      <c r="IS474" s="7"/>
      <c r="IT474" s="7"/>
      <c r="IU474" s="7"/>
      <c r="IV474" s="7"/>
      <c r="IW474" s="7"/>
      <c r="IX474" s="7"/>
      <c r="IY474" s="7"/>
      <c r="IZ474" s="7"/>
      <c r="JA474" s="7"/>
    </row>
    <row r="475" spans="1:261" s="8" customFormat="1" ht="56.25" customHeight="1" x14ac:dyDescent="0.4">
      <c r="A475" s="76" t="s">
        <v>277</v>
      </c>
      <c r="B475" s="64" t="s">
        <v>278</v>
      </c>
      <c r="C475" s="78"/>
      <c r="D475" s="81">
        <v>44197</v>
      </c>
      <c r="E475" s="75">
        <v>45291</v>
      </c>
      <c r="F475" s="75">
        <v>44197</v>
      </c>
      <c r="G475" s="75"/>
      <c r="H475" s="63" t="s">
        <v>8</v>
      </c>
      <c r="I475" s="40">
        <f t="shared" si="101"/>
        <v>182.4</v>
      </c>
      <c r="J475" s="105"/>
      <c r="K475" s="105">
        <v>182.4</v>
      </c>
      <c r="L475" s="105"/>
      <c r="M475" s="105">
        <v>0</v>
      </c>
      <c r="N475" s="105">
        <v>0</v>
      </c>
      <c r="O475" s="105">
        <v>0</v>
      </c>
      <c r="P475" s="80"/>
      <c r="Q475" s="39"/>
      <c r="R475" s="10"/>
      <c r="S475" s="10"/>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c r="GS475" s="7"/>
      <c r="GT475" s="7"/>
      <c r="GU475" s="7"/>
      <c r="GV475" s="7"/>
      <c r="GW475" s="7"/>
      <c r="GX475" s="7"/>
      <c r="GY475" s="7"/>
      <c r="GZ475" s="7"/>
      <c r="HA475" s="7"/>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c r="IM475" s="7"/>
      <c r="IN475" s="7"/>
      <c r="IO475" s="7"/>
      <c r="IP475" s="7"/>
      <c r="IQ475" s="7"/>
      <c r="IR475" s="7"/>
      <c r="IS475" s="7"/>
      <c r="IT475" s="7"/>
      <c r="IU475" s="7"/>
      <c r="IV475" s="7"/>
      <c r="IW475" s="7"/>
      <c r="IX475" s="7"/>
      <c r="IY475" s="7"/>
      <c r="IZ475" s="7"/>
      <c r="JA475" s="7"/>
    </row>
    <row r="476" spans="1:261" s="8" customFormat="1" ht="73.5" customHeight="1" x14ac:dyDescent="0.4">
      <c r="A476" s="76" t="s">
        <v>279</v>
      </c>
      <c r="B476" s="64" t="s">
        <v>258</v>
      </c>
      <c r="C476" s="78"/>
      <c r="D476" s="81">
        <v>44197</v>
      </c>
      <c r="E476" s="75">
        <v>44561</v>
      </c>
      <c r="F476" s="75">
        <v>44197</v>
      </c>
      <c r="G476" s="75"/>
      <c r="H476" s="63" t="s">
        <v>8</v>
      </c>
      <c r="I476" s="40">
        <f t="shared" si="101"/>
        <v>182.4</v>
      </c>
      <c r="J476" s="105"/>
      <c r="K476" s="105">
        <v>182.4</v>
      </c>
      <c r="L476" s="105"/>
      <c r="M476" s="105">
        <v>0</v>
      </c>
      <c r="N476" s="105">
        <v>0</v>
      </c>
      <c r="O476" s="105">
        <v>0</v>
      </c>
      <c r="P476" s="39" t="s">
        <v>509</v>
      </c>
      <c r="Q476" s="39"/>
      <c r="R476" s="10"/>
      <c r="S476" s="10"/>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c r="EL476" s="7"/>
      <c r="EM476" s="7"/>
      <c r="EN476" s="7"/>
      <c r="EO476" s="7"/>
      <c r="EP476" s="7"/>
      <c r="EQ476" s="7"/>
      <c r="ER476" s="7"/>
      <c r="ES476" s="7"/>
      <c r="ET476" s="7"/>
      <c r="EU476" s="7"/>
      <c r="EV476" s="7"/>
      <c r="EW476" s="7"/>
      <c r="EX476" s="7"/>
      <c r="EY476" s="7"/>
      <c r="EZ476" s="7"/>
      <c r="FA476" s="7"/>
      <c r="FB476" s="7"/>
      <c r="FC476" s="7"/>
      <c r="FD476" s="7"/>
      <c r="FE476" s="7"/>
      <c r="FF476" s="7"/>
      <c r="FG476" s="7"/>
      <c r="FH476" s="7"/>
      <c r="FI476" s="7"/>
      <c r="FJ476" s="7"/>
      <c r="FK476" s="7"/>
      <c r="FL476" s="7"/>
      <c r="FM476" s="7"/>
      <c r="FN476" s="7"/>
      <c r="FO476" s="7"/>
      <c r="FP476" s="7"/>
      <c r="FQ476" s="7"/>
      <c r="FR476" s="7"/>
      <c r="FS476" s="7"/>
      <c r="FT476" s="7"/>
      <c r="FU476" s="7"/>
      <c r="FV476" s="7"/>
      <c r="FW476" s="7"/>
      <c r="FX476" s="7"/>
      <c r="FY476" s="7"/>
      <c r="FZ476" s="7"/>
      <c r="GA476" s="7"/>
      <c r="GB476" s="7"/>
      <c r="GC476" s="7"/>
      <c r="GD476" s="7"/>
      <c r="GE476" s="7"/>
      <c r="GF476" s="7"/>
      <c r="GG476" s="7"/>
      <c r="GH476" s="7"/>
      <c r="GI476" s="7"/>
      <c r="GJ476" s="7"/>
      <c r="GK476" s="7"/>
      <c r="GL476" s="7"/>
      <c r="GM476" s="7"/>
      <c r="GN476" s="7"/>
      <c r="GO476" s="7"/>
      <c r="GP476" s="7"/>
      <c r="GQ476" s="7"/>
      <c r="GR476" s="7"/>
      <c r="GS476" s="7"/>
      <c r="GT476" s="7"/>
      <c r="GU476" s="7"/>
      <c r="GV476" s="7"/>
      <c r="GW476" s="7"/>
      <c r="GX476" s="7"/>
      <c r="GY476" s="7"/>
      <c r="GZ476" s="7"/>
      <c r="HA476" s="7"/>
      <c r="HB476" s="7"/>
      <c r="HC476" s="7"/>
      <c r="HD476" s="7"/>
      <c r="HE476" s="7"/>
      <c r="HF476" s="7"/>
      <c r="HG476" s="7"/>
      <c r="HH476" s="7"/>
      <c r="HI476" s="7"/>
      <c r="HJ476" s="7"/>
      <c r="HK476" s="7"/>
      <c r="HL476" s="7"/>
      <c r="HM476" s="7"/>
      <c r="HN476" s="7"/>
      <c r="HO476" s="7"/>
      <c r="HP476" s="7"/>
      <c r="HQ476" s="7"/>
      <c r="HR476" s="7"/>
      <c r="HS476" s="7"/>
      <c r="HT476" s="7"/>
      <c r="HU476" s="7"/>
      <c r="HV476" s="7"/>
      <c r="HW476" s="7"/>
      <c r="HX476" s="7"/>
      <c r="HY476" s="7"/>
      <c r="HZ476" s="7"/>
      <c r="IA476" s="7"/>
      <c r="IB476" s="7"/>
      <c r="IC476" s="7"/>
      <c r="ID476" s="7"/>
      <c r="IE476" s="7"/>
      <c r="IF476" s="7"/>
      <c r="IG476" s="7"/>
      <c r="IH476" s="7"/>
      <c r="II476" s="7"/>
      <c r="IJ476" s="7"/>
      <c r="IK476" s="7"/>
      <c r="IL476" s="7"/>
      <c r="IM476" s="7"/>
      <c r="IN476" s="7"/>
      <c r="IO476" s="7"/>
      <c r="IP476" s="7"/>
      <c r="IQ476" s="7"/>
      <c r="IR476" s="7"/>
      <c r="IS476" s="7"/>
      <c r="IT476" s="7"/>
      <c r="IU476" s="7"/>
      <c r="IV476" s="7"/>
      <c r="IW476" s="7"/>
      <c r="IX476" s="7"/>
      <c r="IY476" s="7"/>
      <c r="IZ476" s="7"/>
      <c r="JA476" s="7"/>
    </row>
    <row r="477" spans="1:261" s="8" customFormat="1" ht="56.25" customHeight="1" x14ac:dyDescent="0.4">
      <c r="A477" s="76" t="s">
        <v>280</v>
      </c>
      <c r="B477" s="64" t="s">
        <v>281</v>
      </c>
      <c r="C477" s="78"/>
      <c r="D477" s="81">
        <v>44197</v>
      </c>
      <c r="E477" s="75">
        <v>45291</v>
      </c>
      <c r="F477" s="75">
        <v>44197</v>
      </c>
      <c r="G477" s="75"/>
      <c r="H477" s="63" t="s">
        <v>8</v>
      </c>
      <c r="I477" s="40">
        <f t="shared" si="101"/>
        <v>291.2</v>
      </c>
      <c r="J477" s="105"/>
      <c r="K477" s="105">
        <v>291.2</v>
      </c>
      <c r="L477" s="105"/>
      <c r="M477" s="105">
        <v>0</v>
      </c>
      <c r="N477" s="105">
        <v>0</v>
      </c>
      <c r="O477" s="105">
        <v>0</v>
      </c>
      <c r="P477" s="80"/>
      <c r="Q477" s="39"/>
      <c r="R477" s="10"/>
      <c r="S477" s="10"/>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7"/>
      <c r="FV477" s="7"/>
      <c r="FW477" s="7"/>
      <c r="FX477" s="7"/>
      <c r="FY477" s="7"/>
      <c r="FZ477" s="7"/>
      <c r="GA477" s="7"/>
      <c r="GB477" s="7"/>
      <c r="GC477" s="7"/>
      <c r="GD477" s="7"/>
      <c r="GE477" s="7"/>
      <c r="GF477" s="7"/>
      <c r="GG477" s="7"/>
      <c r="GH477" s="7"/>
      <c r="GI477" s="7"/>
      <c r="GJ477" s="7"/>
      <c r="GK477" s="7"/>
      <c r="GL477" s="7"/>
      <c r="GM477" s="7"/>
      <c r="GN477" s="7"/>
      <c r="GO477" s="7"/>
      <c r="GP477" s="7"/>
      <c r="GQ477" s="7"/>
      <c r="GR477" s="7"/>
      <c r="GS477" s="7"/>
      <c r="GT477" s="7"/>
      <c r="GU477" s="7"/>
      <c r="GV477" s="7"/>
      <c r="GW477" s="7"/>
      <c r="GX477" s="7"/>
      <c r="GY477" s="7"/>
      <c r="GZ477" s="7"/>
      <c r="HA477" s="7"/>
      <c r="HB477" s="7"/>
      <c r="HC477" s="7"/>
      <c r="HD477" s="7"/>
      <c r="HE477" s="7"/>
      <c r="HF477" s="7"/>
      <c r="HG477" s="7"/>
      <c r="HH477" s="7"/>
      <c r="HI477" s="7"/>
      <c r="HJ477" s="7"/>
      <c r="HK477" s="7"/>
      <c r="HL477" s="7"/>
      <c r="HM477" s="7"/>
      <c r="HN477" s="7"/>
      <c r="HO477" s="7"/>
      <c r="HP477" s="7"/>
      <c r="HQ477" s="7"/>
      <c r="HR477" s="7"/>
      <c r="HS477" s="7"/>
      <c r="HT477" s="7"/>
      <c r="HU477" s="7"/>
      <c r="HV477" s="7"/>
      <c r="HW477" s="7"/>
      <c r="HX477" s="7"/>
      <c r="HY477" s="7"/>
      <c r="HZ477" s="7"/>
      <c r="IA477" s="7"/>
      <c r="IB477" s="7"/>
      <c r="IC477" s="7"/>
      <c r="ID477" s="7"/>
      <c r="IE477" s="7"/>
      <c r="IF477" s="7"/>
      <c r="IG477" s="7"/>
      <c r="IH477" s="7"/>
      <c r="II477" s="7"/>
      <c r="IJ477" s="7"/>
      <c r="IK477" s="7"/>
      <c r="IL477" s="7"/>
      <c r="IM477" s="7"/>
      <c r="IN477" s="7"/>
      <c r="IO477" s="7"/>
      <c r="IP477" s="7"/>
      <c r="IQ477" s="7"/>
      <c r="IR477" s="7"/>
      <c r="IS477" s="7"/>
      <c r="IT477" s="7"/>
      <c r="IU477" s="7"/>
      <c r="IV477" s="7"/>
      <c r="IW477" s="7"/>
      <c r="IX477" s="7"/>
      <c r="IY477" s="7"/>
      <c r="IZ477" s="7"/>
      <c r="JA477" s="7"/>
    </row>
    <row r="478" spans="1:261" s="8" customFormat="1" ht="75" customHeight="1" x14ac:dyDescent="0.4">
      <c r="A478" s="76" t="s">
        <v>282</v>
      </c>
      <c r="B478" s="64" t="s">
        <v>258</v>
      </c>
      <c r="C478" s="78"/>
      <c r="D478" s="81">
        <v>44197</v>
      </c>
      <c r="E478" s="75">
        <v>44561</v>
      </c>
      <c r="F478" s="75">
        <v>44197</v>
      </c>
      <c r="G478" s="75"/>
      <c r="H478" s="63" t="s">
        <v>8</v>
      </c>
      <c r="I478" s="40">
        <f t="shared" si="101"/>
        <v>291.2</v>
      </c>
      <c r="J478" s="105"/>
      <c r="K478" s="105">
        <v>291.2</v>
      </c>
      <c r="L478" s="105"/>
      <c r="M478" s="105">
        <v>0</v>
      </c>
      <c r="N478" s="105">
        <v>0</v>
      </c>
      <c r="O478" s="105">
        <v>0</v>
      </c>
      <c r="P478" s="39" t="s">
        <v>510</v>
      </c>
      <c r="Q478" s="39"/>
      <c r="R478" s="10"/>
      <c r="S478" s="10"/>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c r="FV478" s="7"/>
      <c r="FW478" s="7"/>
      <c r="FX478" s="7"/>
      <c r="FY478" s="7"/>
      <c r="FZ478" s="7"/>
      <c r="GA478" s="7"/>
      <c r="GB478" s="7"/>
      <c r="GC478" s="7"/>
      <c r="GD478" s="7"/>
      <c r="GE478" s="7"/>
      <c r="GF478" s="7"/>
      <c r="GG478" s="7"/>
      <c r="GH478" s="7"/>
      <c r="GI478" s="7"/>
      <c r="GJ478" s="7"/>
      <c r="GK478" s="7"/>
      <c r="GL478" s="7"/>
      <c r="GM478" s="7"/>
      <c r="GN478" s="7"/>
      <c r="GO478" s="7"/>
      <c r="GP478" s="7"/>
      <c r="GQ478" s="7"/>
      <c r="GR478" s="7"/>
      <c r="GS478" s="7"/>
      <c r="GT478" s="7"/>
      <c r="GU478" s="7"/>
      <c r="GV478" s="7"/>
      <c r="GW478" s="7"/>
      <c r="GX478" s="7"/>
      <c r="GY478" s="7"/>
      <c r="GZ478" s="7"/>
      <c r="HA478" s="7"/>
      <c r="HB478" s="7"/>
      <c r="HC478" s="7"/>
      <c r="HD478" s="7"/>
      <c r="HE478" s="7"/>
      <c r="HF478" s="7"/>
      <c r="HG478" s="7"/>
      <c r="HH478" s="7"/>
      <c r="HI478" s="7"/>
      <c r="HJ478" s="7"/>
      <c r="HK478" s="7"/>
      <c r="HL478" s="7"/>
      <c r="HM478" s="7"/>
      <c r="HN478" s="7"/>
      <c r="HO478" s="7"/>
      <c r="HP478" s="7"/>
      <c r="HQ478" s="7"/>
      <c r="HR478" s="7"/>
      <c r="HS478" s="7"/>
      <c r="HT478" s="7"/>
      <c r="HU478" s="7"/>
      <c r="HV478" s="7"/>
      <c r="HW478" s="7"/>
      <c r="HX478" s="7"/>
      <c r="HY478" s="7"/>
      <c r="HZ478" s="7"/>
      <c r="IA478" s="7"/>
      <c r="IB478" s="7"/>
      <c r="IC478" s="7"/>
      <c r="ID478" s="7"/>
      <c r="IE478" s="7"/>
      <c r="IF478" s="7"/>
      <c r="IG478" s="7"/>
      <c r="IH478" s="7"/>
      <c r="II478" s="7"/>
      <c r="IJ478" s="7"/>
      <c r="IK478" s="7"/>
      <c r="IL478" s="7"/>
      <c r="IM478" s="7"/>
      <c r="IN478" s="7"/>
      <c r="IO478" s="7"/>
      <c r="IP478" s="7"/>
      <c r="IQ478" s="7"/>
      <c r="IR478" s="7"/>
      <c r="IS478" s="7"/>
      <c r="IT478" s="7"/>
      <c r="IU478" s="7"/>
      <c r="IV478" s="7"/>
      <c r="IW478" s="7"/>
      <c r="IX478" s="7"/>
      <c r="IY478" s="7"/>
      <c r="IZ478" s="7"/>
      <c r="JA478" s="7"/>
    </row>
    <row r="479" spans="1:261" s="8" customFormat="1" ht="56.25" customHeight="1" x14ac:dyDescent="0.4">
      <c r="A479" s="76" t="s">
        <v>283</v>
      </c>
      <c r="B479" s="64" t="s">
        <v>284</v>
      </c>
      <c r="C479" s="78"/>
      <c r="D479" s="81">
        <v>44197</v>
      </c>
      <c r="E479" s="75">
        <v>45291</v>
      </c>
      <c r="F479" s="75">
        <v>44197</v>
      </c>
      <c r="G479" s="75"/>
      <c r="H479" s="63" t="s">
        <v>8</v>
      </c>
      <c r="I479" s="40">
        <f t="shared" si="101"/>
        <v>138.80000000000001</v>
      </c>
      <c r="J479" s="105"/>
      <c r="K479" s="105">
        <v>138.80000000000001</v>
      </c>
      <c r="L479" s="105"/>
      <c r="M479" s="105">
        <v>0</v>
      </c>
      <c r="N479" s="105">
        <v>0</v>
      </c>
      <c r="O479" s="105">
        <v>0</v>
      </c>
      <c r="P479" s="80"/>
      <c r="Q479" s="39"/>
      <c r="R479" s="10"/>
      <c r="S479" s="10"/>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c r="FV479" s="7"/>
      <c r="FW479" s="7"/>
      <c r="FX479" s="7"/>
      <c r="FY479" s="7"/>
      <c r="FZ479" s="7"/>
      <c r="GA479" s="7"/>
      <c r="GB479" s="7"/>
      <c r="GC479" s="7"/>
      <c r="GD479" s="7"/>
      <c r="GE479" s="7"/>
      <c r="GF479" s="7"/>
      <c r="GG479" s="7"/>
      <c r="GH479" s="7"/>
      <c r="GI479" s="7"/>
      <c r="GJ479" s="7"/>
      <c r="GK479" s="7"/>
      <c r="GL479" s="7"/>
      <c r="GM479" s="7"/>
      <c r="GN479" s="7"/>
      <c r="GO479" s="7"/>
      <c r="GP479" s="7"/>
      <c r="GQ479" s="7"/>
      <c r="GR479" s="7"/>
      <c r="GS479" s="7"/>
      <c r="GT479" s="7"/>
      <c r="GU479" s="7"/>
      <c r="GV479" s="7"/>
      <c r="GW479" s="7"/>
      <c r="GX479" s="7"/>
      <c r="GY479" s="7"/>
      <c r="GZ479" s="7"/>
      <c r="HA479" s="7"/>
      <c r="HB479" s="7"/>
      <c r="HC479" s="7"/>
      <c r="HD479" s="7"/>
      <c r="HE479" s="7"/>
      <c r="HF479" s="7"/>
      <c r="HG479" s="7"/>
      <c r="HH479" s="7"/>
      <c r="HI479" s="7"/>
      <c r="HJ479" s="7"/>
      <c r="HK479" s="7"/>
      <c r="HL479" s="7"/>
      <c r="HM479" s="7"/>
      <c r="HN479" s="7"/>
      <c r="HO479" s="7"/>
      <c r="HP479" s="7"/>
      <c r="HQ479" s="7"/>
      <c r="HR479" s="7"/>
      <c r="HS479" s="7"/>
      <c r="HT479" s="7"/>
      <c r="HU479" s="7"/>
      <c r="HV479" s="7"/>
      <c r="HW479" s="7"/>
      <c r="HX479" s="7"/>
      <c r="HY479" s="7"/>
      <c r="HZ479" s="7"/>
      <c r="IA479" s="7"/>
      <c r="IB479" s="7"/>
      <c r="IC479" s="7"/>
      <c r="ID479" s="7"/>
      <c r="IE479" s="7"/>
      <c r="IF479" s="7"/>
      <c r="IG479" s="7"/>
      <c r="IH479" s="7"/>
      <c r="II479" s="7"/>
      <c r="IJ479" s="7"/>
      <c r="IK479" s="7"/>
      <c r="IL479" s="7"/>
      <c r="IM479" s="7"/>
      <c r="IN479" s="7"/>
      <c r="IO479" s="7"/>
      <c r="IP479" s="7"/>
      <c r="IQ479" s="7"/>
      <c r="IR479" s="7"/>
      <c r="IS479" s="7"/>
      <c r="IT479" s="7"/>
      <c r="IU479" s="7"/>
      <c r="IV479" s="7"/>
      <c r="IW479" s="7"/>
      <c r="IX479" s="7"/>
      <c r="IY479" s="7"/>
      <c r="IZ479" s="7"/>
      <c r="JA479" s="7"/>
    </row>
    <row r="480" spans="1:261" s="8" customFormat="1" ht="69.75" customHeight="1" x14ac:dyDescent="0.4">
      <c r="A480" s="76" t="s">
        <v>285</v>
      </c>
      <c r="B480" s="64" t="s">
        <v>258</v>
      </c>
      <c r="C480" s="78"/>
      <c r="D480" s="81">
        <v>44197</v>
      </c>
      <c r="E480" s="75">
        <v>44561</v>
      </c>
      <c r="F480" s="75">
        <v>44197</v>
      </c>
      <c r="G480" s="75"/>
      <c r="H480" s="63" t="s">
        <v>8</v>
      </c>
      <c r="I480" s="40">
        <f t="shared" si="101"/>
        <v>138.80000000000001</v>
      </c>
      <c r="J480" s="105"/>
      <c r="K480" s="105">
        <v>138.80000000000001</v>
      </c>
      <c r="L480" s="105"/>
      <c r="M480" s="105">
        <v>0</v>
      </c>
      <c r="N480" s="105">
        <v>0</v>
      </c>
      <c r="O480" s="105">
        <v>0</v>
      </c>
      <c r="P480" s="39" t="s">
        <v>511</v>
      </c>
      <c r="Q480" s="39"/>
      <c r="R480" s="10"/>
      <c r="S480" s="10"/>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c r="FV480" s="7"/>
      <c r="FW480" s="7"/>
      <c r="FX480" s="7"/>
      <c r="FY480" s="7"/>
      <c r="FZ480" s="7"/>
      <c r="GA480" s="7"/>
      <c r="GB480" s="7"/>
      <c r="GC480" s="7"/>
      <c r="GD480" s="7"/>
      <c r="GE480" s="7"/>
      <c r="GF480" s="7"/>
      <c r="GG480" s="7"/>
      <c r="GH480" s="7"/>
      <c r="GI480" s="7"/>
      <c r="GJ480" s="7"/>
      <c r="GK480" s="7"/>
      <c r="GL480" s="7"/>
      <c r="GM480" s="7"/>
      <c r="GN480" s="7"/>
      <c r="GO480" s="7"/>
      <c r="GP480" s="7"/>
      <c r="GQ480" s="7"/>
      <c r="GR480" s="7"/>
      <c r="GS480" s="7"/>
      <c r="GT480" s="7"/>
      <c r="GU480" s="7"/>
      <c r="GV480" s="7"/>
      <c r="GW480" s="7"/>
      <c r="GX480" s="7"/>
      <c r="GY480" s="7"/>
      <c r="GZ480" s="7"/>
      <c r="HA480" s="7"/>
      <c r="HB480" s="7"/>
      <c r="HC480" s="7"/>
      <c r="HD480" s="7"/>
      <c r="HE480" s="7"/>
      <c r="HF480" s="7"/>
      <c r="HG480" s="7"/>
      <c r="HH480" s="7"/>
      <c r="HI480" s="7"/>
      <c r="HJ480" s="7"/>
      <c r="HK480" s="7"/>
      <c r="HL480" s="7"/>
      <c r="HM480" s="7"/>
      <c r="HN480" s="7"/>
      <c r="HO480" s="7"/>
      <c r="HP480" s="7"/>
      <c r="HQ480" s="7"/>
      <c r="HR480" s="7"/>
      <c r="HS480" s="7"/>
      <c r="HT480" s="7"/>
      <c r="HU480" s="7"/>
      <c r="HV480" s="7"/>
      <c r="HW480" s="7"/>
      <c r="HX480" s="7"/>
      <c r="HY480" s="7"/>
      <c r="HZ480" s="7"/>
      <c r="IA480" s="7"/>
      <c r="IB480" s="7"/>
      <c r="IC480" s="7"/>
      <c r="ID480" s="7"/>
      <c r="IE480" s="7"/>
      <c r="IF480" s="7"/>
      <c r="IG480" s="7"/>
      <c r="IH480" s="7"/>
      <c r="II480" s="7"/>
      <c r="IJ480" s="7"/>
      <c r="IK480" s="7"/>
      <c r="IL480" s="7"/>
      <c r="IM480" s="7"/>
      <c r="IN480" s="7"/>
      <c r="IO480" s="7"/>
      <c r="IP480" s="7"/>
      <c r="IQ480" s="7"/>
      <c r="IR480" s="7"/>
      <c r="IS480" s="7"/>
      <c r="IT480" s="7"/>
      <c r="IU480" s="7"/>
      <c r="IV480" s="7"/>
      <c r="IW480" s="7"/>
      <c r="IX480" s="7"/>
      <c r="IY480" s="7"/>
      <c r="IZ480" s="7"/>
      <c r="JA480" s="7"/>
    </row>
    <row r="481" spans="1:261" s="8" customFormat="1" ht="56.25" customHeight="1" x14ac:dyDescent="0.4">
      <c r="A481" s="76" t="s">
        <v>286</v>
      </c>
      <c r="B481" s="64" t="s">
        <v>287</v>
      </c>
      <c r="C481" s="78"/>
      <c r="D481" s="81">
        <v>44197</v>
      </c>
      <c r="E481" s="75">
        <v>45291</v>
      </c>
      <c r="F481" s="75">
        <v>44197</v>
      </c>
      <c r="G481" s="75"/>
      <c r="H481" s="63" t="s">
        <v>8</v>
      </c>
      <c r="I481" s="40">
        <f t="shared" si="101"/>
        <v>300</v>
      </c>
      <c r="J481" s="105"/>
      <c r="K481" s="105">
        <v>300</v>
      </c>
      <c r="L481" s="105"/>
      <c r="M481" s="105">
        <v>0</v>
      </c>
      <c r="N481" s="105">
        <v>0</v>
      </c>
      <c r="O481" s="105">
        <v>0</v>
      </c>
      <c r="P481" s="80"/>
      <c r="Q481" s="39"/>
      <c r="R481" s="10"/>
      <c r="S481" s="10"/>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c r="FV481" s="7"/>
      <c r="FW481" s="7"/>
      <c r="FX481" s="7"/>
      <c r="FY481" s="7"/>
      <c r="FZ481" s="7"/>
      <c r="GA481" s="7"/>
      <c r="GB481" s="7"/>
      <c r="GC481" s="7"/>
      <c r="GD481" s="7"/>
      <c r="GE481" s="7"/>
      <c r="GF481" s="7"/>
      <c r="GG481" s="7"/>
      <c r="GH481" s="7"/>
      <c r="GI481" s="7"/>
      <c r="GJ481" s="7"/>
      <c r="GK481" s="7"/>
      <c r="GL481" s="7"/>
      <c r="GM481" s="7"/>
      <c r="GN481" s="7"/>
      <c r="GO481" s="7"/>
      <c r="GP481" s="7"/>
      <c r="GQ481" s="7"/>
      <c r="GR481" s="7"/>
      <c r="GS481" s="7"/>
      <c r="GT481" s="7"/>
      <c r="GU481" s="7"/>
      <c r="GV481" s="7"/>
      <c r="GW481" s="7"/>
      <c r="GX481" s="7"/>
      <c r="GY481" s="7"/>
      <c r="GZ481" s="7"/>
      <c r="HA481" s="7"/>
      <c r="HB481" s="7"/>
      <c r="HC481" s="7"/>
      <c r="HD481" s="7"/>
      <c r="HE481" s="7"/>
      <c r="HF481" s="7"/>
      <c r="HG481" s="7"/>
      <c r="HH481" s="7"/>
      <c r="HI481" s="7"/>
      <c r="HJ481" s="7"/>
      <c r="HK481" s="7"/>
      <c r="HL481" s="7"/>
      <c r="HM481" s="7"/>
      <c r="HN481" s="7"/>
      <c r="HO481" s="7"/>
      <c r="HP481" s="7"/>
      <c r="HQ481" s="7"/>
      <c r="HR481" s="7"/>
      <c r="HS481" s="7"/>
      <c r="HT481" s="7"/>
      <c r="HU481" s="7"/>
      <c r="HV481" s="7"/>
      <c r="HW481" s="7"/>
      <c r="HX481" s="7"/>
      <c r="HY481" s="7"/>
      <c r="HZ481" s="7"/>
      <c r="IA481" s="7"/>
      <c r="IB481" s="7"/>
      <c r="IC481" s="7"/>
      <c r="ID481" s="7"/>
      <c r="IE481" s="7"/>
      <c r="IF481" s="7"/>
      <c r="IG481" s="7"/>
      <c r="IH481" s="7"/>
      <c r="II481" s="7"/>
      <c r="IJ481" s="7"/>
      <c r="IK481" s="7"/>
      <c r="IL481" s="7"/>
      <c r="IM481" s="7"/>
      <c r="IN481" s="7"/>
      <c r="IO481" s="7"/>
      <c r="IP481" s="7"/>
      <c r="IQ481" s="7"/>
      <c r="IR481" s="7"/>
      <c r="IS481" s="7"/>
      <c r="IT481" s="7"/>
      <c r="IU481" s="7"/>
      <c r="IV481" s="7"/>
      <c r="IW481" s="7"/>
      <c r="IX481" s="7"/>
      <c r="IY481" s="7"/>
      <c r="IZ481" s="7"/>
      <c r="JA481" s="7"/>
    </row>
    <row r="482" spans="1:261" s="8" customFormat="1" ht="69.75" customHeight="1" x14ac:dyDescent="0.4">
      <c r="A482" s="76" t="s">
        <v>288</v>
      </c>
      <c r="B482" s="64" t="s">
        <v>258</v>
      </c>
      <c r="C482" s="79"/>
      <c r="D482" s="81">
        <v>44197</v>
      </c>
      <c r="E482" s="75">
        <v>44561</v>
      </c>
      <c r="F482" s="75">
        <v>44197</v>
      </c>
      <c r="G482" s="75"/>
      <c r="H482" s="63" t="s">
        <v>8</v>
      </c>
      <c r="I482" s="40">
        <f t="shared" si="101"/>
        <v>300</v>
      </c>
      <c r="J482" s="105"/>
      <c r="K482" s="105">
        <v>300</v>
      </c>
      <c r="L482" s="105"/>
      <c r="M482" s="105">
        <v>0</v>
      </c>
      <c r="N482" s="105">
        <v>0</v>
      </c>
      <c r="O482" s="105">
        <v>0</v>
      </c>
      <c r="P482" s="39" t="s">
        <v>512</v>
      </c>
      <c r="Q482" s="39"/>
      <c r="R482" s="10"/>
      <c r="S482" s="10"/>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c r="FV482" s="7"/>
      <c r="FW482" s="7"/>
      <c r="FX482" s="7"/>
      <c r="FY482" s="7"/>
      <c r="FZ482" s="7"/>
      <c r="GA482" s="7"/>
      <c r="GB482" s="7"/>
      <c r="GC482" s="7"/>
      <c r="GD482" s="7"/>
      <c r="GE482" s="7"/>
      <c r="GF482" s="7"/>
      <c r="GG482" s="7"/>
      <c r="GH482" s="7"/>
      <c r="GI482" s="7"/>
      <c r="GJ482" s="7"/>
      <c r="GK482" s="7"/>
      <c r="GL482" s="7"/>
      <c r="GM482" s="7"/>
      <c r="GN482" s="7"/>
      <c r="GO482" s="7"/>
      <c r="GP482" s="7"/>
      <c r="GQ482" s="7"/>
      <c r="GR482" s="7"/>
      <c r="GS482" s="7"/>
      <c r="GT482" s="7"/>
      <c r="GU482" s="7"/>
      <c r="GV482" s="7"/>
      <c r="GW482" s="7"/>
      <c r="GX482" s="7"/>
      <c r="GY482" s="7"/>
      <c r="GZ482" s="7"/>
      <c r="HA482" s="7"/>
      <c r="HB482" s="7"/>
      <c r="HC482" s="7"/>
      <c r="HD482" s="7"/>
      <c r="HE482" s="7"/>
      <c r="HF482" s="7"/>
      <c r="HG482" s="7"/>
      <c r="HH482" s="7"/>
      <c r="HI482" s="7"/>
      <c r="HJ482" s="7"/>
      <c r="HK482" s="7"/>
      <c r="HL482" s="7"/>
      <c r="HM482" s="7"/>
      <c r="HN482" s="7"/>
      <c r="HO482" s="7"/>
      <c r="HP482" s="7"/>
      <c r="HQ482" s="7"/>
      <c r="HR482" s="7"/>
      <c r="HS482" s="7"/>
      <c r="HT482" s="7"/>
      <c r="HU482" s="7"/>
      <c r="HV482" s="7"/>
      <c r="HW482" s="7"/>
      <c r="HX482" s="7"/>
      <c r="HY482" s="7"/>
      <c r="HZ482" s="7"/>
      <c r="IA482" s="7"/>
      <c r="IB482" s="7"/>
      <c r="IC482" s="7"/>
      <c r="ID482" s="7"/>
      <c r="IE482" s="7"/>
      <c r="IF482" s="7"/>
      <c r="IG482" s="7"/>
      <c r="IH482" s="7"/>
      <c r="II482" s="7"/>
      <c r="IJ482" s="7"/>
      <c r="IK482" s="7"/>
      <c r="IL482" s="7"/>
      <c r="IM482" s="7"/>
      <c r="IN482" s="7"/>
      <c r="IO482" s="7"/>
      <c r="IP482" s="7"/>
      <c r="IQ482" s="7"/>
      <c r="IR482" s="7"/>
      <c r="IS482" s="7"/>
      <c r="IT482" s="7"/>
      <c r="IU482" s="7"/>
      <c r="IV482" s="7"/>
      <c r="IW482" s="7"/>
      <c r="IX482" s="7"/>
      <c r="IY482" s="7"/>
      <c r="IZ482" s="7"/>
      <c r="JA482" s="7"/>
    </row>
    <row r="483" spans="1:261" s="8" customFormat="1" ht="174" customHeight="1" outlineLevel="1" x14ac:dyDescent="0.4">
      <c r="A483" s="85" t="s">
        <v>37</v>
      </c>
      <c r="B483" s="63" t="s">
        <v>25</v>
      </c>
      <c r="C483" s="63" t="s">
        <v>291</v>
      </c>
      <c r="D483" s="96" t="s">
        <v>149</v>
      </c>
      <c r="E483" s="41">
        <v>44561</v>
      </c>
      <c r="F483" s="41">
        <v>44197</v>
      </c>
      <c r="G483" s="41"/>
      <c r="H483" s="63" t="s">
        <v>8</v>
      </c>
      <c r="I483" s="40">
        <f>J483+K483+L483+M483</f>
        <v>40900.299999999996</v>
      </c>
      <c r="J483" s="105"/>
      <c r="K483" s="105">
        <v>2559.6999999999998</v>
      </c>
      <c r="L483" s="105"/>
      <c r="M483" s="105">
        <f>M484</f>
        <v>38340.6</v>
      </c>
      <c r="N483" s="105">
        <f>N484</f>
        <v>18386.237000000001</v>
      </c>
      <c r="O483" s="105">
        <f>N483/I483*100</f>
        <v>44.953794959939174</v>
      </c>
      <c r="P483" s="39"/>
      <c r="Q483" s="39"/>
      <c r="R483" s="10">
        <v>1</v>
      </c>
      <c r="S483" s="10"/>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c r="HR483" s="7"/>
      <c r="HS483" s="7"/>
      <c r="HT483" s="7"/>
      <c r="HU483" s="7"/>
      <c r="HV483" s="7"/>
      <c r="HW483" s="7"/>
      <c r="HX483" s="7"/>
      <c r="HY483" s="7"/>
      <c r="HZ483" s="7"/>
      <c r="IA483" s="7"/>
      <c r="IB483" s="7"/>
      <c r="IC483" s="7"/>
      <c r="ID483" s="7"/>
      <c r="IE483" s="7"/>
      <c r="IF483" s="7"/>
      <c r="IG483" s="7"/>
      <c r="IH483" s="7"/>
      <c r="II483" s="7"/>
      <c r="IJ483" s="7"/>
      <c r="IK483" s="7"/>
      <c r="IL483" s="7"/>
      <c r="IM483" s="7"/>
      <c r="IN483" s="7"/>
      <c r="IO483" s="7"/>
      <c r="IP483" s="7"/>
      <c r="IQ483" s="7"/>
      <c r="IR483" s="7"/>
      <c r="IS483" s="7"/>
      <c r="IT483" s="7"/>
      <c r="IU483" s="7"/>
      <c r="IV483" s="7"/>
      <c r="IW483" s="7"/>
      <c r="IX483" s="7"/>
      <c r="IY483" s="7"/>
      <c r="IZ483" s="7"/>
      <c r="JA483" s="7"/>
    </row>
    <row r="484" spans="1:261" s="8" customFormat="1" ht="199.2" customHeight="1" outlineLevel="1" x14ac:dyDescent="0.4">
      <c r="A484" s="85" t="s">
        <v>83</v>
      </c>
      <c r="B484" s="63" t="s">
        <v>108</v>
      </c>
      <c r="C484" s="90" t="s">
        <v>292</v>
      </c>
      <c r="D484" s="96" t="s">
        <v>149</v>
      </c>
      <c r="E484" s="104" t="s">
        <v>150</v>
      </c>
      <c r="F484" s="41">
        <v>44197</v>
      </c>
      <c r="G484" s="41"/>
      <c r="H484" s="63" t="s">
        <v>8</v>
      </c>
      <c r="I484" s="40">
        <f>J484+K484+L484+M484</f>
        <v>40900.299999999996</v>
      </c>
      <c r="J484" s="105"/>
      <c r="K484" s="105">
        <v>2559.6999999999998</v>
      </c>
      <c r="L484" s="105"/>
      <c r="M484" s="105">
        <v>38340.6</v>
      </c>
      <c r="N484" s="105">
        <v>18386.237000000001</v>
      </c>
      <c r="O484" s="105">
        <f>N484/I484*100</f>
        <v>44.953794959939174</v>
      </c>
      <c r="P484" s="91" t="s">
        <v>109</v>
      </c>
      <c r="Q484" s="91"/>
      <c r="R484" s="10">
        <v>1</v>
      </c>
      <c r="S484" s="10"/>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c r="EL484" s="7"/>
      <c r="EM484" s="7"/>
      <c r="EN484" s="7"/>
      <c r="EO484" s="7"/>
      <c r="EP484" s="7"/>
      <c r="EQ484" s="7"/>
      <c r="ER484" s="7"/>
      <c r="ES484" s="7"/>
      <c r="ET484" s="7"/>
      <c r="EU484" s="7"/>
      <c r="EV484" s="7"/>
      <c r="EW484" s="7"/>
      <c r="EX484" s="7"/>
      <c r="EY484" s="7"/>
      <c r="EZ484" s="7"/>
      <c r="FA484" s="7"/>
      <c r="FB484" s="7"/>
      <c r="FC484" s="7"/>
      <c r="FD484" s="7"/>
      <c r="FE484" s="7"/>
      <c r="FF484" s="7"/>
      <c r="FG484" s="7"/>
      <c r="FH484" s="7"/>
      <c r="FI484" s="7"/>
      <c r="FJ484" s="7"/>
      <c r="FK484" s="7"/>
      <c r="FL484" s="7"/>
      <c r="FM484" s="7"/>
      <c r="FN484" s="7"/>
      <c r="FO484" s="7"/>
      <c r="FP484" s="7"/>
      <c r="FQ484" s="7"/>
      <c r="FR484" s="7"/>
      <c r="FS484" s="7"/>
      <c r="FT484" s="7"/>
      <c r="FU484" s="7"/>
      <c r="FV484" s="7"/>
      <c r="FW484" s="7"/>
      <c r="FX484" s="7"/>
      <c r="FY484" s="7"/>
      <c r="FZ484" s="7"/>
      <c r="GA484" s="7"/>
      <c r="GB484" s="7"/>
      <c r="GC484" s="7"/>
      <c r="GD484" s="7"/>
      <c r="GE484" s="7"/>
      <c r="GF484" s="7"/>
      <c r="GG484" s="7"/>
      <c r="GH484" s="7"/>
      <c r="GI484" s="7"/>
      <c r="GJ484" s="7"/>
      <c r="GK484" s="7"/>
      <c r="GL484" s="7"/>
      <c r="GM484" s="7"/>
      <c r="GN484" s="7"/>
      <c r="GO484" s="7"/>
      <c r="GP484" s="7"/>
      <c r="GQ484" s="7"/>
      <c r="GR484" s="7"/>
      <c r="GS484" s="7"/>
      <c r="GT484" s="7"/>
      <c r="GU484" s="7"/>
      <c r="GV484" s="7"/>
      <c r="GW484" s="7"/>
      <c r="GX484" s="7"/>
      <c r="GY484" s="7"/>
      <c r="GZ484" s="7"/>
      <c r="HA484" s="7"/>
      <c r="HB484" s="7"/>
      <c r="HC484" s="7"/>
      <c r="HD484" s="7"/>
      <c r="HE484" s="7"/>
      <c r="HF484" s="7"/>
      <c r="HG484" s="7"/>
      <c r="HH484" s="7"/>
      <c r="HI484" s="7"/>
      <c r="HJ484" s="7"/>
      <c r="HK484" s="7"/>
      <c r="HL484" s="7"/>
      <c r="HM484" s="7"/>
      <c r="HN484" s="7"/>
      <c r="HO484" s="7"/>
      <c r="HP484" s="7"/>
      <c r="HQ484" s="7"/>
      <c r="HR484" s="7"/>
      <c r="HS484" s="7"/>
      <c r="HT484" s="7"/>
      <c r="HU484" s="7"/>
      <c r="HV484" s="7"/>
      <c r="HW484" s="7"/>
      <c r="HX484" s="7"/>
      <c r="HY484" s="7"/>
      <c r="HZ484" s="7"/>
      <c r="IA484" s="7"/>
      <c r="IB484" s="7"/>
      <c r="IC484" s="7"/>
      <c r="ID484" s="7"/>
      <c r="IE484" s="7"/>
      <c r="IF484" s="7"/>
      <c r="IG484" s="7"/>
      <c r="IH484" s="7"/>
      <c r="II484" s="7"/>
      <c r="IJ484" s="7"/>
      <c r="IK484" s="7"/>
      <c r="IL484" s="7"/>
      <c r="IM484" s="7"/>
      <c r="IN484" s="7"/>
      <c r="IO484" s="7"/>
      <c r="IP484" s="7"/>
      <c r="IQ484" s="7"/>
      <c r="IR484" s="7"/>
      <c r="IS484" s="7"/>
      <c r="IT484" s="7"/>
      <c r="IU484" s="7"/>
      <c r="IV484" s="7"/>
      <c r="IW484" s="7"/>
      <c r="IX484" s="7"/>
      <c r="IY484" s="7"/>
      <c r="IZ484" s="7"/>
      <c r="JA484" s="7"/>
    </row>
    <row r="485" spans="1:261" s="8" customFormat="1" ht="112.95" customHeight="1" outlineLevel="1" x14ac:dyDescent="0.4">
      <c r="A485" s="85" t="s">
        <v>84</v>
      </c>
      <c r="B485" s="43" t="s">
        <v>110</v>
      </c>
      <c r="C485" s="69" t="s">
        <v>17</v>
      </c>
      <c r="D485" s="96" t="s">
        <v>149</v>
      </c>
      <c r="E485" s="104" t="s">
        <v>150</v>
      </c>
      <c r="F485" s="41">
        <v>44197</v>
      </c>
      <c r="G485" s="41"/>
      <c r="H485" s="39" t="s">
        <v>10</v>
      </c>
      <c r="I485" s="44" t="s">
        <v>11</v>
      </c>
      <c r="J485" s="44" t="s">
        <v>11</v>
      </c>
      <c r="K485" s="44" t="s">
        <v>11</v>
      </c>
      <c r="L485" s="44" t="s">
        <v>11</v>
      </c>
      <c r="M485" s="44" t="s">
        <v>11</v>
      </c>
      <c r="N485" s="44" t="s">
        <v>11</v>
      </c>
      <c r="O485" s="44" t="s">
        <v>11</v>
      </c>
      <c r="P485" s="43" t="s">
        <v>111</v>
      </c>
      <c r="Q485" s="43"/>
      <c r="R485" s="10"/>
      <c r="S485" s="10"/>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c r="FV485" s="7"/>
      <c r="FW485" s="7"/>
      <c r="FX485" s="7"/>
      <c r="FY485" s="7"/>
      <c r="FZ485" s="7"/>
      <c r="GA485" s="7"/>
      <c r="GB485" s="7"/>
      <c r="GC485" s="7"/>
      <c r="GD485" s="7"/>
      <c r="GE485" s="7"/>
      <c r="GF485" s="7"/>
      <c r="GG485" s="7"/>
      <c r="GH485" s="7"/>
      <c r="GI485" s="7"/>
      <c r="GJ485" s="7"/>
      <c r="GK485" s="7"/>
      <c r="GL485" s="7"/>
      <c r="GM485" s="7"/>
      <c r="GN485" s="7"/>
      <c r="GO485" s="7"/>
      <c r="GP485" s="7"/>
      <c r="GQ485" s="7"/>
      <c r="GR485" s="7"/>
      <c r="GS485" s="7"/>
      <c r="GT485" s="7"/>
      <c r="GU485" s="7"/>
      <c r="GV485" s="7"/>
      <c r="GW485" s="7"/>
      <c r="GX485" s="7"/>
      <c r="GY485" s="7"/>
      <c r="GZ485" s="7"/>
      <c r="HA485" s="7"/>
      <c r="HB485" s="7"/>
      <c r="HC485" s="7"/>
      <c r="HD485" s="7"/>
      <c r="HE485" s="7"/>
      <c r="HF485" s="7"/>
      <c r="HG485" s="7"/>
      <c r="HH485" s="7"/>
      <c r="HI485" s="7"/>
      <c r="HJ485" s="7"/>
      <c r="HK485" s="7"/>
      <c r="HL485" s="7"/>
      <c r="HM485" s="7"/>
      <c r="HN485" s="7"/>
      <c r="HO485" s="7"/>
      <c r="HP485" s="7"/>
      <c r="HQ485" s="7"/>
      <c r="HR485" s="7"/>
      <c r="HS485" s="7"/>
      <c r="HT485" s="7"/>
      <c r="HU485" s="7"/>
      <c r="HV485" s="7"/>
      <c r="HW485" s="7"/>
      <c r="HX485" s="7"/>
      <c r="HY485" s="7"/>
      <c r="HZ485" s="7"/>
      <c r="IA485" s="7"/>
      <c r="IB485" s="7"/>
      <c r="IC485" s="7"/>
      <c r="ID485" s="7"/>
      <c r="IE485" s="7"/>
      <c r="IF485" s="7"/>
      <c r="IG485" s="7"/>
      <c r="IH485" s="7"/>
      <c r="II485" s="7"/>
      <c r="IJ485" s="7"/>
      <c r="IK485" s="7"/>
      <c r="IL485" s="7"/>
      <c r="IM485" s="7"/>
      <c r="IN485" s="7"/>
      <c r="IO485" s="7"/>
      <c r="IP485" s="7"/>
      <c r="IQ485" s="7"/>
      <c r="IR485" s="7"/>
      <c r="IS485" s="7"/>
      <c r="IT485" s="7"/>
      <c r="IU485" s="7"/>
      <c r="IV485" s="7"/>
      <c r="IW485" s="7"/>
      <c r="IX485" s="7"/>
      <c r="IY485" s="7"/>
      <c r="IZ485" s="7"/>
      <c r="JA485" s="7"/>
    </row>
    <row r="486" spans="1:261" s="8" customFormat="1" ht="70.2" customHeight="1" outlineLevel="1" x14ac:dyDescent="0.4">
      <c r="A486" s="85" t="s">
        <v>85</v>
      </c>
      <c r="B486" s="11" t="s">
        <v>80</v>
      </c>
      <c r="C486" s="63" t="s">
        <v>17</v>
      </c>
      <c r="D486" s="96" t="s">
        <v>149</v>
      </c>
      <c r="E486" s="104" t="s">
        <v>150</v>
      </c>
      <c r="F486" s="41">
        <v>44197</v>
      </c>
      <c r="G486" s="41"/>
      <c r="H486" s="39" t="s">
        <v>10</v>
      </c>
      <c r="I486" s="44" t="s">
        <v>11</v>
      </c>
      <c r="J486" s="44" t="s">
        <v>11</v>
      </c>
      <c r="K486" s="44" t="s">
        <v>11</v>
      </c>
      <c r="L486" s="44" t="s">
        <v>11</v>
      </c>
      <c r="M486" s="44" t="s">
        <v>11</v>
      </c>
      <c r="N486" s="44" t="s">
        <v>11</v>
      </c>
      <c r="O486" s="44" t="s">
        <v>11</v>
      </c>
      <c r="P486" s="11" t="s">
        <v>120</v>
      </c>
      <c r="Q486" s="11"/>
      <c r="R486" s="10"/>
      <c r="S486" s="10"/>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7"/>
      <c r="EV486" s="7"/>
      <c r="EW486" s="7"/>
      <c r="EX486" s="7"/>
      <c r="EY486" s="7"/>
      <c r="EZ486" s="7"/>
      <c r="FA486" s="7"/>
      <c r="FB486" s="7"/>
      <c r="FC486" s="7"/>
      <c r="FD486" s="7"/>
      <c r="FE486" s="7"/>
      <c r="FF486" s="7"/>
      <c r="FG486" s="7"/>
      <c r="FH486" s="7"/>
      <c r="FI486" s="7"/>
      <c r="FJ486" s="7"/>
      <c r="FK486" s="7"/>
      <c r="FL486" s="7"/>
      <c r="FM486" s="7"/>
      <c r="FN486" s="7"/>
      <c r="FO486" s="7"/>
      <c r="FP486" s="7"/>
      <c r="FQ486" s="7"/>
      <c r="FR486" s="7"/>
      <c r="FS486" s="7"/>
      <c r="FT486" s="7"/>
      <c r="FU486" s="7"/>
      <c r="FV486" s="7"/>
      <c r="FW486" s="7"/>
      <c r="FX486" s="7"/>
      <c r="FY486" s="7"/>
      <c r="FZ486" s="7"/>
      <c r="GA486" s="7"/>
      <c r="GB486" s="7"/>
      <c r="GC486" s="7"/>
      <c r="GD486" s="7"/>
      <c r="GE486" s="7"/>
      <c r="GF486" s="7"/>
      <c r="GG486" s="7"/>
      <c r="GH486" s="7"/>
      <c r="GI486" s="7"/>
      <c r="GJ486" s="7"/>
      <c r="GK486" s="7"/>
      <c r="GL486" s="7"/>
      <c r="GM486" s="7"/>
      <c r="GN486" s="7"/>
      <c r="GO486" s="7"/>
      <c r="GP486" s="7"/>
      <c r="GQ486" s="7"/>
      <c r="GR486" s="7"/>
      <c r="GS486" s="7"/>
      <c r="GT486" s="7"/>
      <c r="GU486" s="7"/>
      <c r="GV486" s="7"/>
      <c r="GW486" s="7"/>
      <c r="GX486" s="7"/>
      <c r="GY486" s="7"/>
      <c r="GZ486" s="7"/>
      <c r="HA486" s="7"/>
      <c r="HB486" s="7"/>
      <c r="HC486" s="7"/>
      <c r="HD486" s="7"/>
      <c r="HE486" s="7"/>
      <c r="HF486" s="7"/>
      <c r="HG486" s="7"/>
      <c r="HH486" s="7"/>
      <c r="HI486" s="7"/>
      <c r="HJ486" s="7"/>
      <c r="HK486" s="7"/>
      <c r="HL486" s="7"/>
      <c r="HM486" s="7"/>
      <c r="HN486" s="7"/>
      <c r="HO486" s="7"/>
      <c r="HP486" s="7"/>
      <c r="HQ486" s="7"/>
      <c r="HR486" s="7"/>
      <c r="HS486" s="7"/>
      <c r="HT486" s="7"/>
      <c r="HU486" s="7"/>
      <c r="HV486" s="7"/>
      <c r="HW486" s="7"/>
      <c r="HX486" s="7"/>
      <c r="HY486" s="7"/>
      <c r="HZ486" s="7"/>
      <c r="IA486" s="7"/>
      <c r="IB486" s="7"/>
      <c r="IC486" s="7"/>
      <c r="ID486" s="7"/>
      <c r="IE486" s="7"/>
      <c r="IF486" s="7"/>
      <c r="IG486" s="7"/>
      <c r="IH486" s="7"/>
      <c r="II486" s="7"/>
      <c r="IJ486" s="7"/>
      <c r="IK486" s="7"/>
      <c r="IL486" s="7"/>
      <c r="IM486" s="7"/>
      <c r="IN486" s="7"/>
      <c r="IO486" s="7"/>
      <c r="IP486" s="7"/>
      <c r="IQ486" s="7"/>
      <c r="IR486" s="7"/>
      <c r="IS486" s="7"/>
      <c r="IT486" s="7"/>
      <c r="IU486" s="7"/>
      <c r="IV486" s="7"/>
      <c r="IW486" s="7"/>
      <c r="IX486" s="7"/>
      <c r="IY486" s="7"/>
      <c r="IZ486" s="7"/>
      <c r="JA486" s="7"/>
    </row>
    <row r="487" spans="1:261" s="8" customFormat="1" ht="131.4" customHeight="1" outlineLevel="1" x14ac:dyDescent="0.4">
      <c r="A487" s="85" t="s">
        <v>86</v>
      </c>
      <c r="B487" s="11" t="s">
        <v>81</v>
      </c>
      <c r="C487" s="63" t="s">
        <v>17</v>
      </c>
      <c r="D487" s="96" t="s">
        <v>149</v>
      </c>
      <c r="E487" s="104" t="s">
        <v>150</v>
      </c>
      <c r="F487" s="41">
        <v>44197</v>
      </c>
      <c r="G487" s="41"/>
      <c r="H487" s="39" t="s">
        <v>10</v>
      </c>
      <c r="I487" s="44" t="s">
        <v>11</v>
      </c>
      <c r="J487" s="44" t="s">
        <v>11</v>
      </c>
      <c r="K487" s="44" t="s">
        <v>11</v>
      </c>
      <c r="L487" s="44" t="s">
        <v>11</v>
      </c>
      <c r="M487" s="44" t="s">
        <v>11</v>
      </c>
      <c r="N487" s="44" t="s">
        <v>11</v>
      </c>
      <c r="O487" s="44" t="s">
        <v>11</v>
      </c>
      <c r="P487" s="11" t="s">
        <v>239</v>
      </c>
      <c r="Q487" s="11"/>
      <c r="R487" s="10"/>
      <c r="S487" s="10"/>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c r="EL487" s="7"/>
      <c r="EM487" s="7"/>
      <c r="EN487" s="7"/>
      <c r="EO487" s="7"/>
      <c r="EP487" s="7"/>
      <c r="EQ487" s="7"/>
      <c r="ER487" s="7"/>
      <c r="ES487" s="7"/>
      <c r="ET487" s="7"/>
      <c r="EU487" s="7"/>
      <c r="EV487" s="7"/>
      <c r="EW487" s="7"/>
      <c r="EX487" s="7"/>
      <c r="EY487" s="7"/>
      <c r="EZ487" s="7"/>
      <c r="FA487" s="7"/>
      <c r="FB487" s="7"/>
      <c r="FC487" s="7"/>
      <c r="FD487" s="7"/>
      <c r="FE487" s="7"/>
      <c r="FF487" s="7"/>
      <c r="FG487" s="7"/>
      <c r="FH487" s="7"/>
      <c r="FI487" s="7"/>
      <c r="FJ487" s="7"/>
      <c r="FK487" s="7"/>
      <c r="FL487" s="7"/>
      <c r="FM487" s="7"/>
      <c r="FN487" s="7"/>
      <c r="FO487" s="7"/>
      <c r="FP487" s="7"/>
      <c r="FQ487" s="7"/>
      <c r="FR487" s="7"/>
      <c r="FS487" s="7"/>
      <c r="FT487" s="7"/>
      <c r="FU487" s="7"/>
      <c r="FV487" s="7"/>
      <c r="FW487" s="7"/>
      <c r="FX487" s="7"/>
      <c r="FY487" s="7"/>
      <c r="FZ487" s="7"/>
      <c r="GA487" s="7"/>
      <c r="GB487" s="7"/>
      <c r="GC487" s="7"/>
      <c r="GD487" s="7"/>
      <c r="GE487" s="7"/>
      <c r="GF487" s="7"/>
      <c r="GG487" s="7"/>
      <c r="GH487" s="7"/>
      <c r="GI487" s="7"/>
      <c r="GJ487" s="7"/>
      <c r="GK487" s="7"/>
      <c r="GL487" s="7"/>
      <c r="GM487" s="7"/>
      <c r="GN487" s="7"/>
      <c r="GO487" s="7"/>
      <c r="GP487" s="7"/>
      <c r="GQ487" s="7"/>
      <c r="GR487" s="7"/>
      <c r="GS487" s="7"/>
      <c r="GT487" s="7"/>
      <c r="GU487" s="7"/>
      <c r="GV487" s="7"/>
      <c r="GW487" s="7"/>
      <c r="GX487" s="7"/>
      <c r="GY487" s="7"/>
      <c r="GZ487" s="7"/>
      <c r="HA487" s="7"/>
      <c r="HB487" s="7"/>
      <c r="HC487" s="7"/>
      <c r="HD487" s="7"/>
      <c r="HE487" s="7"/>
      <c r="HF487" s="7"/>
      <c r="HG487" s="7"/>
      <c r="HH487" s="7"/>
      <c r="HI487" s="7"/>
      <c r="HJ487" s="7"/>
      <c r="HK487" s="7"/>
      <c r="HL487" s="7"/>
      <c r="HM487" s="7"/>
      <c r="HN487" s="7"/>
      <c r="HO487" s="7"/>
      <c r="HP487" s="7"/>
      <c r="HQ487" s="7"/>
      <c r="HR487" s="7"/>
      <c r="HS487" s="7"/>
      <c r="HT487" s="7"/>
      <c r="HU487" s="7"/>
      <c r="HV487" s="7"/>
      <c r="HW487" s="7"/>
      <c r="HX487" s="7"/>
      <c r="HY487" s="7"/>
      <c r="HZ487" s="7"/>
      <c r="IA487" s="7"/>
      <c r="IB487" s="7"/>
      <c r="IC487" s="7"/>
      <c r="ID487" s="7"/>
      <c r="IE487" s="7"/>
      <c r="IF487" s="7"/>
      <c r="IG487" s="7"/>
      <c r="IH487" s="7"/>
      <c r="II487" s="7"/>
      <c r="IJ487" s="7"/>
      <c r="IK487" s="7"/>
      <c r="IL487" s="7"/>
      <c r="IM487" s="7"/>
      <c r="IN487" s="7"/>
      <c r="IO487" s="7"/>
      <c r="IP487" s="7"/>
      <c r="IQ487" s="7"/>
      <c r="IR487" s="7"/>
      <c r="IS487" s="7"/>
      <c r="IT487" s="7"/>
      <c r="IU487" s="7"/>
      <c r="IV487" s="7"/>
      <c r="IW487" s="7"/>
      <c r="IX487" s="7"/>
      <c r="IY487" s="7"/>
      <c r="IZ487" s="7"/>
      <c r="JA487" s="7"/>
    </row>
    <row r="488" spans="1:261" s="8" customFormat="1" ht="96" customHeight="1" outlineLevel="1" x14ac:dyDescent="0.4">
      <c r="A488" s="85" t="s">
        <v>87</v>
      </c>
      <c r="B488" s="11" t="s">
        <v>82</v>
      </c>
      <c r="C488" s="69" t="s">
        <v>17</v>
      </c>
      <c r="D488" s="96" t="s">
        <v>149</v>
      </c>
      <c r="E488" s="104" t="s">
        <v>150</v>
      </c>
      <c r="F488" s="41">
        <v>44197</v>
      </c>
      <c r="G488" s="41"/>
      <c r="H488" s="39" t="s">
        <v>10</v>
      </c>
      <c r="I488" s="44" t="s">
        <v>11</v>
      </c>
      <c r="J488" s="44" t="s">
        <v>11</v>
      </c>
      <c r="K488" s="44" t="s">
        <v>11</v>
      </c>
      <c r="L488" s="44" t="s">
        <v>11</v>
      </c>
      <c r="M488" s="44" t="s">
        <v>11</v>
      </c>
      <c r="N488" s="44" t="s">
        <v>11</v>
      </c>
      <c r="O488" s="44" t="s">
        <v>11</v>
      </c>
      <c r="P488" s="11" t="s">
        <v>91</v>
      </c>
      <c r="Q488" s="11"/>
      <c r="R488" s="10"/>
      <c r="S488" s="10"/>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c r="EL488" s="7"/>
      <c r="EM488" s="7"/>
      <c r="EN488" s="7"/>
      <c r="EO488" s="7"/>
      <c r="EP488" s="7"/>
      <c r="EQ488" s="7"/>
      <c r="ER488" s="7"/>
      <c r="ES488" s="7"/>
      <c r="ET488" s="7"/>
      <c r="EU488" s="7"/>
      <c r="EV488" s="7"/>
      <c r="EW488" s="7"/>
      <c r="EX488" s="7"/>
      <c r="EY488" s="7"/>
      <c r="EZ488" s="7"/>
      <c r="FA488" s="7"/>
      <c r="FB488" s="7"/>
      <c r="FC488" s="7"/>
      <c r="FD488" s="7"/>
      <c r="FE488" s="7"/>
      <c r="FF488" s="7"/>
      <c r="FG488" s="7"/>
      <c r="FH488" s="7"/>
      <c r="FI488" s="7"/>
      <c r="FJ488" s="7"/>
      <c r="FK488" s="7"/>
      <c r="FL488" s="7"/>
      <c r="FM488" s="7"/>
      <c r="FN488" s="7"/>
      <c r="FO488" s="7"/>
      <c r="FP488" s="7"/>
      <c r="FQ488" s="7"/>
      <c r="FR488" s="7"/>
      <c r="FS488" s="7"/>
      <c r="FT488" s="7"/>
      <c r="FU488" s="7"/>
      <c r="FV488" s="7"/>
      <c r="FW488" s="7"/>
      <c r="FX488" s="7"/>
      <c r="FY488" s="7"/>
      <c r="FZ488" s="7"/>
      <c r="GA488" s="7"/>
      <c r="GB488" s="7"/>
      <c r="GC488" s="7"/>
      <c r="GD488" s="7"/>
      <c r="GE488" s="7"/>
      <c r="GF488" s="7"/>
      <c r="GG488" s="7"/>
      <c r="GH488" s="7"/>
      <c r="GI488" s="7"/>
      <c r="GJ488" s="7"/>
      <c r="GK488" s="7"/>
      <c r="GL488" s="7"/>
      <c r="GM488" s="7"/>
      <c r="GN488" s="7"/>
      <c r="GO488" s="7"/>
      <c r="GP488" s="7"/>
      <c r="GQ488" s="7"/>
      <c r="GR488" s="7"/>
      <c r="GS488" s="7"/>
      <c r="GT488" s="7"/>
      <c r="GU488" s="7"/>
      <c r="GV488" s="7"/>
      <c r="GW488" s="7"/>
      <c r="GX488" s="7"/>
      <c r="GY488" s="7"/>
      <c r="GZ488" s="7"/>
      <c r="HA488" s="7"/>
      <c r="HB488" s="7"/>
      <c r="HC488" s="7"/>
      <c r="HD488" s="7"/>
      <c r="HE488" s="7"/>
      <c r="HF488" s="7"/>
      <c r="HG488" s="7"/>
      <c r="HH488" s="7"/>
      <c r="HI488" s="7"/>
      <c r="HJ488" s="7"/>
      <c r="HK488" s="7"/>
      <c r="HL488" s="7"/>
      <c r="HM488" s="7"/>
      <c r="HN488" s="7"/>
      <c r="HO488" s="7"/>
      <c r="HP488" s="7"/>
      <c r="HQ488" s="7"/>
      <c r="HR488" s="7"/>
      <c r="HS488" s="7"/>
      <c r="HT488" s="7"/>
      <c r="HU488" s="7"/>
      <c r="HV488" s="7"/>
      <c r="HW488" s="7"/>
      <c r="HX488" s="7"/>
      <c r="HY488" s="7"/>
      <c r="HZ488" s="7"/>
      <c r="IA488" s="7"/>
      <c r="IB488" s="7"/>
      <c r="IC488" s="7"/>
      <c r="ID488" s="7"/>
      <c r="IE488" s="7"/>
      <c r="IF488" s="7"/>
      <c r="IG488" s="7"/>
      <c r="IH488" s="7"/>
      <c r="II488" s="7"/>
      <c r="IJ488" s="7"/>
      <c r="IK488" s="7"/>
      <c r="IL488" s="7"/>
      <c r="IM488" s="7"/>
      <c r="IN488" s="7"/>
      <c r="IO488" s="7"/>
      <c r="IP488" s="7"/>
      <c r="IQ488" s="7"/>
      <c r="IR488" s="7"/>
      <c r="IS488" s="7"/>
      <c r="IT488" s="7"/>
      <c r="IU488" s="7"/>
      <c r="IV488" s="7"/>
      <c r="IW488" s="7"/>
      <c r="IX488" s="7"/>
      <c r="IY488" s="7"/>
      <c r="IZ488" s="7"/>
      <c r="JA488" s="7"/>
    </row>
    <row r="489" spans="1:261" s="8" customFormat="1" ht="169.95" customHeight="1" outlineLevel="1" x14ac:dyDescent="0.4">
      <c r="A489" s="85" t="s">
        <v>128</v>
      </c>
      <c r="B489" s="11" t="s">
        <v>114</v>
      </c>
      <c r="C489" s="63" t="s">
        <v>17</v>
      </c>
      <c r="D489" s="96" t="s">
        <v>149</v>
      </c>
      <c r="E489" s="104" t="s">
        <v>150</v>
      </c>
      <c r="F489" s="41">
        <v>44197</v>
      </c>
      <c r="G489" s="41"/>
      <c r="H489" s="39" t="s">
        <v>10</v>
      </c>
      <c r="I489" s="44" t="s">
        <v>11</v>
      </c>
      <c r="J489" s="44" t="s">
        <v>11</v>
      </c>
      <c r="K489" s="44" t="s">
        <v>11</v>
      </c>
      <c r="L489" s="44" t="s">
        <v>11</v>
      </c>
      <c r="M489" s="44" t="s">
        <v>11</v>
      </c>
      <c r="N489" s="44" t="s">
        <v>11</v>
      </c>
      <c r="O489" s="44" t="s">
        <v>11</v>
      </c>
      <c r="P489" s="11" t="s">
        <v>553</v>
      </c>
      <c r="Q489" s="11"/>
      <c r="R489" s="10"/>
      <c r="S489" s="10"/>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c r="EL489" s="7"/>
      <c r="EM489" s="7"/>
      <c r="EN489" s="7"/>
      <c r="EO489" s="7"/>
      <c r="EP489" s="7"/>
      <c r="EQ489" s="7"/>
      <c r="ER489" s="7"/>
      <c r="ES489" s="7"/>
      <c r="ET489" s="7"/>
      <c r="EU489" s="7"/>
      <c r="EV489" s="7"/>
      <c r="EW489" s="7"/>
      <c r="EX489" s="7"/>
      <c r="EY489" s="7"/>
      <c r="EZ489" s="7"/>
      <c r="FA489" s="7"/>
      <c r="FB489" s="7"/>
      <c r="FC489" s="7"/>
      <c r="FD489" s="7"/>
      <c r="FE489" s="7"/>
      <c r="FF489" s="7"/>
      <c r="FG489" s="7"/>
      <c r="FH489" s="7"/>
      <c r="FI489" s="7"/>
      <c r="FJ489" s="7"/>
      <c r="FK489" s="7"/>
      <c r="FL489" s="7"/>
      <c r="FM489" s="7"/>
      <c r="FN489" s="7"/>
      <c r="FO489" s="7"/>
      <c r="FP489" s="7"/>
      <c r="FQ489" s="7"/>
      <c r="FR489" s="7"/>
      <c r="FS489" s="7"/>
      <c r="FT489" s="7"/>
      <c r="FU489" s="7"/>
      <c r="FV489" s="7"/>
      <c r="FW489" s="7"/>
      <c r="FX489" s="7"/>
      <c r="FY489" s="7"/>
      <c r="FZ489" s="7"/>
      <c r="GA489" s="7"/>
      <c r="GB489" s="7"/>
      <c r="GC489" s="7"/>
      <c r="GD489" s="7"/>
      <c r="GE489" s="7"/>
      <c r="GF489" s="7"/>
      <c r="GG489" s="7"/>
      <c r="GH489" s="7"/>
      <c r="GI489" s="7"/>
      <c r="GJ489" s="7"/>
      <c r="GK489" s="7"/>
      <c r="GL489" s="7"/>
      <c r="GM489" s="7"/>
      <c r="GN489" s="7"/>
      <c r="GO489" s="7"/>
      <c r="GP489" s="7"/>
      <c r="GQ489" s="7"/>
      <c r="GR489" s="7"/>
      <c r="GS489" s="7"/>
      <c r="GT489" s="7"/>
      <c r="GU489" s="7"/>
      <c r="GV489" s="7"/>
      <c r="GW489" s="7"/>
      <c r="GX489" s="7"/>
      <c r="GY489" s="7"/>
      <c r="GZ489" s="7"/>
      <c r="HA489" s="7"/>
      <c r="HB489" s="7"/>
      <c r="HC489" s="7"/>
      <c r="HD489" s="7"/>
      <c r="HE489" s="7"/>
      <c r="HF489" s="7"/>
      <c r="HG489" s="7"/>
      <c r="HH489" s="7"/>
      <c r="HI489" s="7"/>
      <c r="HJ489" s="7"/>
      <c r="HK489" s="7"/>
      <c r="HL489" s="7"/>
      <c r="HM489" s="7"/>
      <c r="HN489" s="7"/>
      <c r="HO489" s="7"/>
      <c r="HP489" s="7"/>
      <c r="HQ489" s="7"/>
      <c r="HR489" s="7"/>
      <c r="HS489" s="7"/>
      <c r="HT489" s="7"/>
      <c r="HU489" s="7"/>
      <c r="HV489" s="7"/>
      <c r="HW489" s="7"/>
      <c r="HX489" s="7"/>
      <c r="HY489" s="7"/>
      <c r="HZ489" s="7"/>
      <c r="IA489" s="7"/>
      <c r="IB489" s="7"/>
      <c r="IC489" s="7"/>
      <c r="ID489" s="7"/>
      <c r="IE489" s="7"/>
      <c r="IF489" s="7"/>
      <c r="IG489" s="7"/>
      <c r="IH489" s="7"/>
      <c r="II489" s="7"/>
      <c r="IJ489" s="7"/>
      <c r="IK489" s="7"/>
      <c r="IL489" s="7"/>
      <c r="IM489" s="7"/>
      <c r="IN489" s="7"/>
      <c r="IO489" s="7"/>
      <c r="IP489" s="7"/>
      <c r="IQ489" s="7"/>
      <c r="IR489" s="7"/>
      <c r="IS489" s="7"/>
      <c r="IT489" s="7"/>
      <c r="IU489" s="7"/>
      <c r="IV489" s="7"/>
      <c r="IW489" s="7"/>
      <c r="IX489" s="7"/>
      <c r="IY489" s="7"/>
      <c r="IZ489" s="7"/>
      <c r="JA489" s="7"/>
    </row>
    <row r="490" spans="1:261" s="8" customFormat="1" ht="169.95" hidden="1" customHeight="1" outlineLevel="1" x14ac:dyDescent="0.4">
      <c r="A490" s="45" t="s">
        <v>88</v>
      </c>
      <c r="B490" s="99" t="s">
        <v>121</v>
      </c>
      <c r="C490" s="46" t="s">
        <v>127</v>
      </c>
      <c r="D490" s="47" t="s">
        <v>149</v>
      </c>
      <c r="E490" s="48" t="s">
        <v>150</v>
      </c>
      <c r="F490" s="48"/>
      <c r="G490" s="48"/>
      <c r="H490" s="49" t="s">
        <v>107</v>
      </c>
      <c r="I490" s="50">
        <f>J490+K490+L490+M490</f>
        <v>0</v>
      </c>
      <c r="J490" s="51"/>
      <c r="K490" s="51"/>
      <c r="L490" s="51"/>
      <c r="M490" s="51">
        <f>M492</f>
        <v>0</v>
      </c>
      <c r="N490" s="51"/>
      <c r="O490" s="52"/>
      <c r="P490" s="53"/>
      <c r="Q490" s="53"/>
      <c r="R490" s="10"/>
      <c r="S490" s="10"/>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c r="EL490" s="7"/>
      <c r="EM490" s="7"/>
      <c r="EN490" s="7"/>
      <c r="EO490" s="7"/>
      <c r="EP490" s="7"/>
      <c r="EQ490" s="7"/>
      <c r="ER490" s="7"/>
      <c r="ES490" s="7"/>
      <c r="ET490" s="7"/>
      <c r="EU490" s="7"/>
      <c r="EV490" s="7"/>
      <c r="EW490" s="7"/>
      <c r="EX490" s="7"/>
      <c r="EY490" s="7"/>
      <c r="EZ490" s="7"/>
      <c r="FA490" s="7"/>
      <c r="FB490" s="7"/>
      <c r="FC490" s="7"/>
      <c r="FD490" s="7"/>
      <c r="FE490" s="7"/>
      <c r="FF490" s="7"/>
      <c r="FG490" s="7"/>
      <c r="FH490" s="7"/>
      <c r="FI490" s="7"/>
      <c r="FJ490" s="7"/>
      <c r="FK490" s="7"/>
      <c r="FL490" s="7"/>
      <c r="FM490" s="7"/>
      <c r="FN490" s="7"/>
      <c r="FO490" s="7"/>
      <c r="FP490" s="7"/>
      <c r="FQ490" s="7"/>
      <c r="FR490" s="7"/>
      <c r="FS490" s="7"/>
      <c r="FT490" s="7"/>
      <c r="FU490" s="7"/>
      <c r="FV490" s="7"/>
      <c r="FW490" s="7"/>
      <c r="FX490" s="7"/>
      <c r="FY490" s="7"/>
      <c r="FZ490" s="7"/>
      <c r="GA490" s="7"/>
      <c r="GB490" s="7"/>
      <c r="GC490" s="7"/>
      <c r="GD490" s="7"/>
      <c r="GE490" s="7"/>
      <c r="GF490" s="7"/>
      <c r="GG490" s="7"/>
      <c r="GH490" s="7"/>
      <c r="GI490" s="7"/>
      <c r="GJ490" s="7"/>
      <c r="GK490" s="7"/>
      <c r="GL490" s="7"/>
      <c r="GM490" s="7"/>
      <c r="GN490" s="7"/>
      <c r="GO490" s="7"/>
      <c r="GP490" s="7"/>
      <c r="GQ490" s="7"/>
      <c r="GR490" s="7"/>
      <c r="GS490" s="7"/>
      <c r="GT490" s="7"/>
      <c r="GU490" s="7"/>
      <c r="GV490" s="7"/>
      <c r="GW490" s="7"/>
      <c r="GX490" s="7"/>
      <c r="GY490" s="7"/>
      <c r="GZ490" s="7"/>
      <c r="HA490" s="7"/>
      <c r="HB490" s="7"/>
      <c r="HC490" s="7"/>
      <c r="HD490" s="7"/>
      <c r="HE490" s="7"/>
      <c r="HF490" s="7"/>
      <c r="HG490" s="7"/>
      <c r="HH490" s="7"/>
      <c r="HI490" s="7"/>
      <c r="HJ490" s="7"/>
      <c r="HK490" s="7"/>
      <c r="HL490" s="7"/>
      <c r="HM490" s="7"/>
      <c r="HN490" s="7"/>
      <c r="HO490" s="7"/>
      <c r="HP490" s="7"/>
      <c r="HQ490" s="7"/>
      <c r="HR490" s="7"/>
      <c r="HS490" s="7"/>
      <c r="HT490" s="7"/>
      <c r="HU490" s="7"/>
      <c r="HV490" s="7"/>
      <c r="HW490" s="7"/>
      <c r="HX490" s="7"/>
      <c r="HY490" s="7"/>
      <c r="HZ490" s="7"/>
      <c r="IA490" s="7"/>
      <c r="IB490" s="7"/>
      <c r="IC490" s="7"/>
      <c r="ID490" s="7"/>
      <c r="IE490" s="7"/>
      <c r="IF490" s="7"/>
      <c r="IG490" s="7"/>
      <c r="IH490" s="7"/>
      <c r="II490" s="7"/>
      <c r="IJ490" s="7"/>
      <c r="IK490" s="7"/>
      <c r="IL490" s="7"/>
      <c r="IM490" s="7"/>
      <c r="IN490" s="7"/>
      <c r="IO490" s="7"/>
      <c r="IP490" s="7"/>
      <c r="IQ490" s="7"/>
      <c r="IR490" s="7"/>
      <c r="IS490" s="7"/>
      <c r="IT490" s="7"/>
      <c r="IU490" s="7"/>
      <c r="IV490" s="7"/>
      <c r="IW490" s="7"/>
      <c r="IX490" s="7"/>
      <c r="IY490" s="7"/>
      <c r="IZ490" s="7"/>
      <c r="JA490" s="7"/>
    </row>
    <row r="491" spans="1:261" s="8" customFormat="1" ht="81" hidden="1" customHeight="1" outlineLevel="1" x14ac:dyDescent="0.4">
      <c r="A491" s="95" t="s">
        <v>39</v>
      </c>
      <c r="B491" s="97" t="s">
        <v>90</v>
      </c>
      <c r="C491" s="54" t="s">
        <v>126</v>
      </c>
      <c r="D491" s="55">
        <v>44197</v>
      </c>
      <c r="E491" s="55">
        <v>44561</v>
      </c>
      <c r="F491" s="55"/>
      <c r="G491" s="55"/>
      <c r="H491" s="33" t="s">
        <v>10</v>
      </c>
      <c r="I491" s="56" t="s">
        <v>11</v>
      </c>
      <c r="J491" s="48"/>
      <c r="K491" s="48"/>
      <c r="L491" s="48"/>
      <c r="M491" s="48" t="s">
        <v>11</v>
      </c>
      <c r="N491" s="48"/>
      <c r="O491" s="57"/>
      <c r="P491" s="97" t="s">
        <v>122</v>
      </c>
      <c r="Q491" s="97"/>
      <c r="R491" s="10"/>
      <c r="S491" s="10"/>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c r="GU491" s="7"/>
      <c r="GV491" s="7"/>
      <c r="GW491" s="7"/>
      <c r="GX491" s="7"/>
      <c r="GY491" s="7"/>
      <c r="GZ491" s="7"/>
      <c r="HA491" s="7"/>
      <c r="HB491" s="7"/>
      <c r="HC491" s="7"/>
      <c r="HD491" s="7"/>
      <c r="HE491" s="7"/>
      <c r="HF491" s="7"/>
      <c r="HG491" s="7"/>
      <c r="HH491" s="7"/>
      <c r="HI491" s="7"/>
      <c r="HJ491" s="7"/>
      <c r="HK491" s="7"/>
      <c r="HL491" s="7"/>
      <c r="HM491" s="7"/>
      <c r="HN491" s="7"/>
      <c r="HO491" s="7"/>
      <c r="HP491" s="7"/>
      <c r="HQ491" s="7"/>
      <c r="HR491" s="7"/>
      <c r="HS491" s="7"/>
      <c r="HT491" s="7"/>
      <c r="HU491" s="7"/>
      <c r="HV491" s="7"/>
      <c r="HW491" s="7"/>
      <c r="HX491" s="7"/>
      <c r="HY491" s="7"/>
      <c r="HZ491" s="7"/>
      <c r="IA491" s="7"/>
      <c r="IB491" s="7"/>
      <c r="IC491" s="7"/>
      <c r="ID491" s="7"/>
      <c r="IE491" s="7"/>
      <c r="IF491" s="7"/>
      <c r="IG491" s="7"/>
      <c r="IH491" s="7"/>
      <c r="II491" s="7"/>
      <c r="IJ491" s="7"/>
      <c r="IK491" s="7"/>
      <c r="IL491" s="7"/>
      <c r="IM491" s="7"/>
      <c r="IN491" s="7"/>
      <c r="IO491" s="7"/>
      <c r="IP491" s="7"/>
      <c r="IQ491" s="7"/>
      <c r="IR491" s="7"/>
      <c r="IS491" s="7"/>
      <c r="IT491" s="7"/>
      <c r="IU491" s="7"/>
      <c r="IV491" s="7"/>
      <c r="IW491" s="7"/>
      <c r="IX491" s="7"/>
      <c r="IY491" s="7"/>
      <c r="IZ491" s="7"/>
      <c r="JA491" s="7"/>
    </row>
    <row r="492" spans="1:261" s="15" customFormat="1" ht="88.95" hidden="1" customHeight="1" outlineLevel="1" x14ac:dyDescent="0.4">
      <c r="A492" s="45" t="s">
        <v>89</v>
      </c>
      <c r="B492" s="102" t="s">
        <v>113</v>
      </c>
      <c r="C492" s="46" t="s">
        <v>126</v>
      </c>
      <c r="D492" s="47" t="s">
        <v>115</v>
      </c>
      <c r="E492" s="47" t="s">
        <v>150</v>
      </c>
      <c r="F492" s="47"/>
      <c r="G492" s="47"/>
      <c r="H492" s="49" t="s">
        <v>107</v>
      </c>
      <c r="I492" s="50">
        <f>J492+K492+L492+M492</f>
        <v>0</v>
      </c>
      <c r="J492" s="51"/>
      <c r="K492" s="51"/>
      <c r="L492" s="58"/>
      <c r="M492" s="58">
        <v>0</v>
      </c>
      <c r="N492" s="58"/>
      <c r="O492" s="57"/>
      <c r="P492" s="53" t="s">
        <v>112</v>
      </c>
      <c r="Q492" s="53"/>
      <c r="R492" s="10"/>
      <c r="S492" s="13"/>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c r="EW492" s="14"/>
      <c r="EX492" s="14"/>
      <c r="EY492" s="14"/>
      <c r="EZ492" s="14"/>
      <c r="FA492" s="14"/>
      <c r="FB492" s="14"/>
      <c r="FC492" s="14"/>
      <c r="FD492" s="14"/>
      <c r="FE492" s="14"/>
      <c r="FF492" s="14"/>
      <c r="FG492" s="14"/>
      <c r="FH492" s="14"/>
      <c r="FI492" s="14"/>
      <c r="FJ492" s="14"/>
      <c r="FK492" s="14"/>
      <c r="FL492" s="14"/>
      <c r="FM492" s="14"/>
      <c r="FN492" s="14"/>
      <c r="FO492" s="14"/>
      <c r="FP492" s="14"/>
      <c r="FQ492" s="14"/>
      <c r="FR492" s="14"/>
      <c r="FS492" s="14"/>
      <c r="FT492" s="14"/>
      <c r="FU492" s="14"/>
      <c r="FV492" s="14"/>
      <c r="FW492" s="14"/>
      <c r="FX492" s="14"/>
      <c r="FY492" s="14"/>
      <c r="FZ492" s="14"/>
      <c r="GA492" s="14"/>
      <c r="GB492" s="14"/>
      <c r="GC492" s="14"/>
      <c r="GD492" s="14"/>
      <c r="GE492" s="14"/>
      <c r="GF492" s="14"/>
      <c r="GG492" s="14"/>
      <c r="GH492" s="14"/>
      <c r="GI492" s="14"/>
      <c r="GJ492" s="14"/>
      <c r="GK492" s="14"/>
      <c r="GL492" s="14"/>
      <c r="GM492" s="14"/>
      <c r="GN492" s="14"/>
      <c r="GO492" s="14"/>
      <c r="GP492" s="14"/>
      <c r="GQ492" s="14"/>
      <c r="GR492" s="14"/>
      <c r="GS492" s="14"/>
      <c r="GT492" s="14"/>
      <c r="GU492" s="14"/>
      <c r="GV492" s="14"/>
      <c r="GW492" s="14"/>
      <c r="GX492" s="14"/>
      <c r="GY492" s="14"/>
      <c r="GZ492" s="14"/>
      <c r="HA492" s="14"/>
      <c r="HB492" s="14"/>
      <c r="HC492" s="14"/>
      <c r="HD492" s="14"/>
      <c r="HE492" s="14"/>
      <c r="HF492" s="14"/>
      <c r="HG492" s="14"/>
      <c r="HH492" s="14"/>
      <c r="HI492" s="14"/>
      <c r="HJ492" s="14"/>
      <c r="HK492" s="14"/>
      <c r="HL492" s="14"/>
      <c r="HM492" s="14"/>
      <c r="HN492" s="14"/>
      <c r="HO492" s="14"/>
      <c r="HP492" s="14"/>
      <c r="HQ492" s="14"/>
      <c r="HR492" s="14"/>
      <c r="HS492" s="14"/>
      <c r="HT492" s="14"/>
      <c r="HU492" s="14"/>
      <c r="HV492" s="14"/>
      <c r="HW492" s="14"/>
      <c r="HX492" s="14"/>
      <c r="HY492" s="14"/>
      <c r="HZ492" s="14"/>
      <c r="IA492" s="14"/>
      <c r="IB492" s="14"/>
      <c r="IC492" s="14"/>
      <c r="ID492" s="14"/>
      <c r="IE492" s="14"/>
      <c r="IF492" s="14"/>
      <c r="IG492" s="14"/>
      <c r="IH492" s="14"/>
      <c r="II492" s="14"/>
      <c r="IJ492" s="14"/>
      <c r="IK492" s="14"/>
      <c r="IL492" s="14"/>
      <c r="IM492" s="14"/>
      <c r="IN492" s="14"/>
      <c r="IO492" s="14"/>
      <c r="IP492" s="14"/>
      <c r="IQ492" s="14"/>
      <c r="IR492" s="14"/>
      <c r="IS492" s="14"/>
      <c r="IT492" s="14"/>
      <c r="IU492" s="14"/>
      <c r="IV492" s="14"/>
      <c r="IW492" s="14"/>
      <c r="IX492" s="14"/>
      <c r="IY492" s="14"/>
      <c r="IZ492" s="14"/>
      <c r="JA492" s="14"/>
    </row>
    <row r="493" spans="1:261" s="8" customFormat="1" ht="109.5" customHeight="1" outlineLevel="1" x14ac:dyDescent="0.4">
      <c r="A493" s="85" t="s">
        <v>88</v>
      </c>
      <c r="B493" s="63" t="s">
        <v>144</v>
      </c>
      <c r="C493" s="59" t="s">
        <v>293</v>
      </c>
      <c r="D493" s="96" t="s">
        <v>149</v>
      </c>
      <c r="E493" s="104" t="s">
        <v>150</v>
      </c>
      <c r="F493" s="41">
        <v>44197</v>
      </c>
      <c r="G493" s="41"/>
      <c r="H493" s="9" t="s">
        <v>145</v>
      </c>
      <c r="I493" s="40">
        <f>J493+K493+L493+M493</f>
        <v>520</v>
      </c>
      <c r="J493" s="105"/>
      <c r="K493" s="105"/>
      <c r="L493" s="105"/>
      <c r="M493" s="105">
        <v>520</v>
      </c>
      <c r="N493" s="105">
        <v>0</v>
      </c>
      <c r="O493" s="105">
        <v>0</v>
      </c>
      <c r="P493" s="91"/>
      <c r="Q493" s="91"/>
      <c r="R493" s="10"/>
      <c r="S493" s="10"/>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c r="EL493" s="7"/>
      <c r="EM493" s="7"/>
      <c r="EN493" s="7"/>
      <c r="EO493" s="7"/>
      <c r="EP493" s="7"/>
      <c r="EQ493" s="7"/>
      <c r="ER493" s="7"/>
      <c r="ES493" s="7"/>
      <c r="ET493" s="7"/>
      <c r="EU493" s="7"/>
      <c r="EV493" s="7"/>
      <c r="EW493" s="7"/>
      <c r="EX493" s="7"/>
      <c r="EY493" s="7"/>
      <c r="EZ493" s="7"/>
      <c r="FA493" s="7"/>
      <c r="FB493" s="7"/>
      <c r="FC493" s="7"/>
      <c r="FD493" s="7"/>
      <c r="FE493" s="7"/>
      <c r="FF493" s="7"/>
      <c r="FG493" s="7"/>
      <c r="FH493" s="7"/>
      <c r="FI493" s="7"/>
      <c r="FJ493" s="7"/>
      <c r="FK493" s="7"/>
      <c r="FL493" s="7"/>
      <c r="FM493" s="7"/>
      <c r="FN493" s="7"/>
      <c r="FO493" s="7"/>
      <c r="FP493" s="7"/>
      <c r="FQ493" s="7"/>
      <c r="FR493" s="7"/>
      <c r="FS493" s="7"/>
      <c r="FT493" s="7"/>
      <c r="FU493" s="7"/>
      <c r="FV493" s="7"/>
      <c r="FW493" s="7"/>
      <c r="FX493" s="7"/>
      <c r="FY493" s="7"/>
      <c r="FZ493" s="7"/>
      <c r="GA493" s="7"/>
      <c r="GB493" s="7"/>
      <c r="GC493" s="7"/>
      <c r="GD493" s="7"/>
      <c r="GE493" s="7"/>
      <c r="GF493" s="7"/>
      <c r="GG493" s="7"/>
      <c r="GH493" s="7"/>
      <c r="GI493" s="7"/>
      <c r="GJ493" s="7"/>
      <c r="GK493" s="7"/>
      <c r="GL493" s="7"/>
      <c r="GM493" s="7"/>
      <c r="GN493" s="7"/>
      <c r="GO493" s="7"/>
      <c r="GP493" s="7"/>
      <c r="GQ493" s="7"/>
      <c r="GR493" s="7"/>
      <c r="GS493" s="7"/>
      <c r="GT493" s="7"/>
      <c r="GU493" s="7"/>
      <c r="GV493" s="7"/>
      <c r="GW493" s="7"/>
      <c r="GX493" s="7"/>
      <c r="GY493" s="7"/>
      <c r="GZ493" s="7"/>
      <c r="HA493" s="7"/>
      <c r="HB493" s="7"/>
      <c r="HC493" s="7"/>
      <c r="HD493" s="7"/>
      <c r="HE493" s="7"/>
      <c r="HF493" s="7"/>
      <c r="HG493" s="7"/>
      <c r="HH493" s="7"/>
      <c r="HI493" s="7"/>
      <c r="HJ493" s="7"/>
      <c r="HK493" s="7"/>
      <c r="HL493" s="7"/>
      <c r="HM493" s="7"/>
      <c r="HN493" s="7"/>
      <c r="HO493" s="7"/>
      <c r="HP493" s="7"/>
      <c r="HQ493" s="7"/>
      <c r="HR493" s="7"/>
      <c r="HS493" s="7"/>
      <c r="HT493" s="7"/>
      <c r="HU493" s="7"/>
      <c r="HV493" s="7"/>
      <c r="HW493" s="7"/>
      <c r="HX493" s="7"/>
      <c r="HY493" s="7"/>
      <c r="HZ493" s="7"/>
      <c r="IA493" s="7"/>
      <c r="IB493" s="7"/>
      <c r="IC493" s="7"/>
      <c r="ID493" s="7"/>
      <c r="IE493" s="7"/>
      <c r="IF493" s="7"/>
      <c r="IG493" s="7"/>
      <c r="IH493" s="7"/>
      <c r="II493" s="7"/>
      <c r="IJ493" s="7"/>
      <c r="IK493" s="7"/>
      <c r="IL493" s="7"/>
      <c r="IM493" s="7"/>
      <c r="IN493" s="7"/>
      <c r="IO493" s="7"/>
      <c r="IP493" s="7"/>
      <c r="IQ493" s="7"/>
      <c r="IR493" s="7"/>
      <c r="IS493" s="7"/>
      <c r="IT493" s="7"/>
      <c r="IU493" s="7"/>
      <c r="IV493" s="7"/>
      <c r="IW493" s="7"/>
      <c r="IX493" s="7"/>
      <c r="IY493" s="7"/>
      <c r="IZ493" s="7"/>
      <c r="JA493" s="7"/>
    </row>
    <row r="494" spans="1:261" s="8" customFormat="1" ht="136.5" customHeight="1" outlineLevel="1" x14ac:dyDescent="0.4">
      <c r="A494" s="67" t="s">
        <v>165</v>
      </c>
      <c r="B494" s="63" t="s">
        <v>38</v>
      </c>
      <c r="C494" s="90" t="s">
        <v>294</v>
      </c>
      <c r="D494" s="96" t="s">
        <v>149</v>
      </c>
      <c r="E494" s="104" t="s">
        <v>150</v>
      </c>
      <c r="F494" s="41">
        <v>44197</v>
      </c>
      <c r="G494" s="41"/>
      <c r="H494" s="9" t="s">
        <v>145</v>
      </c>
      <c r="I494" s="40">
        <f>J494+K494+L494+M494</f>
        <v>520</v>
      </c>
      <c r="J494" s="105"/>
      <c r="K494" s="105"/>
      <c r="L494" s="105"/>
      <c r="M494" s="105">
        <v>520</v>
      </c>
      <c r="N494" s="105">
        <v>0</v>
      </c>
      <c r="O494" s="105">
        <v>0</v>
      </c>
      <c r="P494" s="63" t="s">
        <v>554</v>
      </c>
      <c r="Q494" s="63"/>
      <c r="R494" s="10"/>
      <c r="S494" s="10"/>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c r="GA494" s="7"/>
      <c r="GB494" s="7"/>
      <c r="GC494" s="7"/>
      <c r="GD494" s="7"/>
      <c r="GE494" s="7"/>
      <c r="GF494" s="7"/>
      <c r="GG494" s="7"/>
      <c r="GH494" s="7"/>
      <c r="GI494" s="7"/>
      <c r="GJ494" s="7"/>
      <c r="GK494" s="7"/>
      <c r="GL494" s="7"/>
      <c r="GM494" s="7"/>
      <c r="GN494" s="7"/>
      <c r="GO494" s="7"/>
      <c r="GP494" s="7"/>
      <c r="GQ494" s="7"/>
      <c r="GR494" s="7"/>
      <c r="GS494" s="7"/>
      <c r="GT494" s="7"/>
      <c r="GU494" s="7"/>
      <c r="GV494" s="7"/>
      <c r="GW494" s="7"/>
      <c r="GX494" s="7"/>
      <c r="GY494" s="7"/>
      <c r="GZ494" s="7"/>
      <c r="HA494" s="7"/>
      <c r="HB494" s="7"/>
      <c r="HC494" s="7"/>
      <c r="HD494" s="7"/>
      <c r="HE494" s="7"/>
      <c r="HF494" s="7"/>
      <c r="HG494" s="7"/>
      <c r="HH494" s="7"/>
      <c r="HI494" s="7"/>
      <c r="HJ494" s="7"/>
      <c r="HK494" s="7"/>
      <c r="HL494" s="7"/>
      <c r="HM494" s="7"/>
      <c r="HN494" s="7"/>
      <c r="HO494" s="7"/>
      <c r="HP494" s="7"/>
      <c r="HQ494" s="7"/>
      <c r="HR494" s="7"/>
      <c r="HS494" s="7"/>
      <c r="HT494" s="7"/>
      <c r="HU494" s="7"/>
      <c r="HV494" s="7"/>
      <c r="HW494" s="7"/>
      <c r="HX494" s="7"/>
      <c r="HY494" s="7"/>
      <c r="HZ494" s="7"/>
      <c r="IA494" s="7"/>
      <c r="IB494" s="7"/>
      <c r="IC494" s="7"/>
      <c r="ID494" s="7"/>
      <c r="IE494" s="7"/>
      <c r="IF494" s="7"/>
      <c r="IG494" s="7"/>
      <c r="IH494" s="7"/>
      <c r="II494" s="7"/>
      <c r="IJ494" s="7"/>
      <c r="IK494" s="7"/>
      <c r="IL494" s="7"/>
      <c r="IM494" s="7"/>
      <c r="IN494" s="7"/>
      <c r="IO494" s="7"/>
      <c r="IP494" s="7"/>
      <c r="IQ494" s="7"/>
      <c r="IR494" s="7"/>
      <c r="IS494" s="7"/>
      <c r="IT494" s="7"/>
      <c r="IU494" s="7"/>
      <c r="IV494" s="7"/>
      <c r="IW494" s="7"/>
      <c r="IX494" s="7"/>
      <c r="IY494" s="7"/>
      <c r="IZ494" s="7"/>
      <c r="JA494" s="7"/>
    </row>
    <row r="495" spans="1:261" s="8" customFormat="1" ht="139.5" customHeight="1" outlineLevel="1" x14ac:dyDescent="0.4">
      <c r="A495" s="85" t="s">
        <v>89</v>
      </c>
      <c r="B495" s="63" t="s">
        <v>123</v>
      </c>
      <c r="C495" s="90" t="s">
        <v>294</v>
      </c>
      <c r="D495" s="96" t="s">
        <v>149</v>
      </c>
      <c r="E495" s="104" t="s">
        <v>150</v>
      </c>
      <c r="F495" s="41">
        <v>44197</v>
      </c>
      <c r="G495" s="41"/>
      <c r="H495" s="63" t="s">
        <v>10</v>
      </c>
      <c r="I495" s="40" t="s">
        <v>11</v>
      </c>
      <c r="J495" s="40" t="s">
        <v>11</v>
      </c>
      <c r="K495" s="40" t="s">
        <v>11</v>
      </c>
      <c r="L495" s="40" t="s">
        <v>11</v>
      </c>
      <c r="M495" s="40" t="s">
        <v>11</v>
      </c>
      <c r="N495" s="40" t="s">
        <v>11</v>
      </c>
      <c r="O495" s="40" t="s">
        <v>11</v>
      </c>
      <c r="P495" s="91" t="s">
        <v>555</v>
      </c>
      <c r="Q495" s="91"/>
      <c r="R495" s="10"/>
      <c r="S495" s="10"/>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c r="GS495" s="7"/>
      <c r="GT495" s="7"/>
      <c r="GU495" s="7"/>
      <c r="GV495" s="7"/>
      <c r="GW495" s="7"/>
      <c r="GX495" s="7"/>
      <c r="GY495" s="7"/>
      <c r="GZ495" s="7"/>
      <c r="HA495" s="7"/>
      <c r="HB495" s="7"/>
      <c r="HC495" s="7"/>
      <c r="HD495" s="7"/>
      <c r="HE495" s="7"/>
      <c r="HF495" s="7"/>
      <c r="HG495" s="7"/>
      <c r="HH495" s="7"/>
      <c r="HI495" s="7"/>
      <c r="HJ495" s="7"/>
      <c r="HK495" s="7"/>
      <c r="HL495" s="7"/>
      <c r="HM495" s="7"/>
      <c r="HN495" s="7"/>
      <c r="HO495" s="7"/>
      <c r="HP495" s="7"/>
      <c r="HQ495" s="7"/>
      <c r="HR495" s="7"/>
      <c r="HS495" s="7"/>
      <c r="HT495" s="7"/>
      <c r="HU495" s="7"/>
      <c r="HV495" s="7"/>
      <c r="HW495" s="7"/>
      <c r="HX495" s="7"/>
      <c r="HY495" s="7"/>
      <c r="HZ495" s="7"/>
      <c r="IA495" s="7"/>
      <c r="IB495" s="7"/>
      <c r="IC495" s="7"/>
      <c r="ID495" s="7"/>
      <c r="IE495" s="7"/>
      <c r="IF495" s="7"/>
      <c r="IG495" s="7"/>
      <c r="IH495" s="7"/>
      <c r="II495" s="7"/>
      <c r="IJ495" s="7"/>
      <c r="IK495" s="7"/>
      <c r="IL495" s="7"/>
      <c r="IM495" s="7"/>
      <c r="IN495" s="7"/>
      <c r="IO495" s="7"/>
      <c r="IP495" s="7"/>
      <c r="IQ495" s="7"/>
      <c r="IR495" s="7"/>
      <c r="IS495" s="7"/>
      <c r="IT495" s="7"/>
      <c r="IU495" s="7"/>
      <c r="IV495" s="7"/>
      <c r="IW495" s="7"/>
      <c r="IX495" s="7"/>
      <c r="IY495" s="7"/>
      <c r="IZ495" s="7"/>
      <c r="JA495" s="7"/>
    </row>
    <row r="496" spans="1:261" ht="21" x14ac:dyDescent="0.4">
      <c r="A496" s="231" t="s">
        <v>20</v>
      </c>
      <c r="B496" s="231"/>
      <c r="C496" s="231"/>
      <c r="D496" s="231"/>
      <c r="E496" s="231"/>
      <c r="F496" s="231"/>
      <c r="G496" s="231"/>
      <c r="H496" s="231"/>
      <c r="I496" s="231"/>
      <c r="J496" s="231"/>
      <c r="K496" s="231"/>
      <c r="L496" s="231"/>
      <c r="M496" s="231"/>
      <c r="N496" s="231"/>
      <c r="O496" s="231"/>
      <c r="P496" s="231"/>
      <c r="Q496" s="82"/>
      <c r="R496" s="10">
        <v>1</v>
      </c>
      <c r="S496" s="10"/>
    </row>
    <row r="497" spans="1:19" ht="21" x14ac:dyDescent="0.4">
      <c r="A497" s="220" t="s">
        <v>21</v>
      </c>
      <c r="B497" s="220"/>
      <c r="C497" s="220"/>
      <c r="D497" s="220"/>
      <c r="E497" s="220"/>
      <c r="F497" s="220"/>
      <c r="G497" s="220"/>
      <c r="H497" s="220"/>
      <c r="I497" s="82"/>
      <c r="J497" s="82"/>
      <c r="K497" s="82"/>
      <c r="L497" s="82"/>
      <c r="M497" s="82"/>
      <c r="N497" s="82"/>
      <c r="O497" s="82"/>
      <c r="P497" s="82"/>
      <c r="Q497" s="82"/>
      <c r="R497" s="10"/>
      <c r="S497" s="10"/>
    </row>
  </sheetData>
  <sheetProtection selectLockedCells="1" selectUnlockedCells="1"/>
  <autoFilter ref="A4:JA497"/>
  <mergeCells count="962">
    <mergeCell ref="B385:B389"/>
    <mergeCell ref="B380:B384"/>
    <mergeCell ref="E385:E389"/>
    <mergeCell ref="D385:D389"/>
    <mergeCell ref="A410:A414"/>
    <mergeCell ref="B410:B414"/>
    <mergeCell ref="E410:E414"/>
    <mergeCell ref="D410:D414"/>
    <mergeCell ref="P410:P414"/>
    <mergeCell ref="E390:E394"/>
    <mergeCell ref="D390:D394"/>
    <mergeCell ref="C380:C389"/>
    <mergeCell ref="A390:A399"/>
    <mergeCell ref="B395:B399"/>
    <mergeCell ref="B390:B394"/>
    <mergeCell ref="A400:A409"/>
    <mergeCell ref="C467:C474"/>
    <mergeCell ref="C461:C463"/>
    <mergeCell ref="C410:C414"/>
    <mergeCell ref="D395:D399"/>
    <mergeCell ref="C390:C399"/>
    <mergeCell ref="P395:P399"/>
    <mergeCell ref="P390:P394"/>
    <mergeCell ref="C400:C409"/>
    <mergeCell ref="C300:C309"/>
    <mergeCell ref="P405:P409"/>
    <mergeCell ref="P400:P404"/>
    <mergeCell ref="F365:F369"/>
    <mergeCell ref="G365:G369"/>
    <mergeCell ref="P320:P324"/>
    <mergeCell ref="F310:F314"/>
    <mergeCell ref="G310:G314"/>
    <mergeCell ref="F315:F319"/>
    <mergeCell ref="G315:G319"/>
    <mergeCell ref="F320:F324"/>
    <mergeCell ref="G320:G324"/>
    <mergeCell ref="F325:F329"/>
    <mergeCell ref="G325:G329"/>
    <mergeCell ref="F305:F309"/>
    <mergeCell ref="G305:G309"/>
    <mergeCell ref="E345:E349"/>
    <mergeCell ref="F418:F420"/>
    <mergeCell ref="G418:G420"/>
    <mergeCell ref="F400:F404"/>
    <mergeCell ref="G400:G404"/>
    <mergeCell ref="D415:D417"/>
    <mergeCell ref="E380:E384"/>
    <mergeCell ref="D380:D384"/>
    <mergeCell ref="F380:F384"/>
    <mergeCell ref="G380:G384"/>
    <mergeCell ref="F385:F389"/>
    <mergeCell ref="G385:G389"/>
    <mergeCell ref="E395:E399"/>
    <mergeCell ref="F390:F394"/>
    <mergeCell ref="G390:G394"/>
    <mergeCell ref="F395:F399"/>
    <mergeCell ref="G395:G399"/>
    <mergeCell ref="C444:C452"/>
    <mergeCell ref="F436:F438"/>
    <mergeCell ref="C436:C443"/>
    <mergeCell ref="F405:F409"/>
    <mergeCell ref="G405:G409"/>
    <mergeCell ref="F410:F414"/>
    <mergeCell ref="G410:G414"/>
    <mergeCell ref="E400:E404"/>
    <mergeCell ref="D400:D404"/>
    <mergeCell ref="A415:A417"/>
    <mergeCell ref="B405:B409"/>
    <mergeCell ref="B400:B404"/>
    <mergeCell ref="E405:E409"/>
    <mergeCell ref="D405:D409"/>
    <mergeCell ref="G436:G438"/>
    <mergeCell ref="A370:A374"/>
    <mergeCell ref="C370:C374"/>
    <mergeCell ref="P355:P359"/>
    <mergeCell ref="B375:B379"/>
    <mergeCell ref="B370:B374"/>
    <mergeCell ref="E375:E379"/>
    <mergeCell ref="D375:D379"/>
    <mergeCell ref="E370:E374"/>
    <mergeCell ref="D370:D374"/>
    <mergeCell ref="P375:P379"/>
    <mergeCell ref="P370:P374"/>
    <mergeCell ref="F370:F374"/>
    <mergeCell ref="G370:G374"/>
    <mergeCell ref="F375:F379"/>
    <mergeCell ref="G375:G379"/>
    <mergeCell ref="A380:A389"/>
    <mergeCell ref="P385:P389"/>
    <mergeCell ref="P380:P384"/>
    <mergeCell ref="P350:P354"/>
    <mergeCell ref="C350:C359"/>
    <mergeCell ref="A360:A369"/>
    <mergeCell ref="B365:B369"/>
    <mergeCell ref="B360:B364"/>
    <mergeCell ref="E365:E369"/>
    <mergeCell ref="D365:D369"/>
    <mergeCell ref="E360:E364"/>
    <mergeCell ref="D360:D364"/>
    <mergeCell ref="A350:A359"/>
    <mergeCell ref="B355:B359"/>
    <mergeCell ref="B350:B354"/>
    <mergeCell ref="E355:E359"/>
    <mergeCell ref="D355:D359"/>
    <mergeCell ref="E350:E354"/>
    <mergeCell ref="D350:D354"/>
    <mergeCell ref="P365:P369"/>
    <mergeCell ref="P360:P364"/>
    <mergeCell ref="C360:C369"/>
    <mergeCell ref="F360:F364"/>
    <mergeCell ref="G360:G364"/>
    <mergeCell ref="F355:F359"/>
    <mergeCell ref="G355:G359"/>
    <mergeCell ref="P259:P263"/>
    <mergeCell ref="E335:E339"/>
    <mergeCell ref="P335:P339"/>
    <mergeCell ref="A340:A349"/>
    <mergeCell ref="B340:B344"/>
    <mergeCell ref="C340:C349"/>
    <mergeCell ref="D340:D344"/>
    <mergeCell ref="E340:E344"/>
    <mergeCell ref="P340:P344"/>
    <mergeCell ref="D300:D304"/>
    <mergeCell ref="E300:E304"/>
    <mergeCell ref="E280:E284"/>
    <mergeCell ref="P280:P284"/>
    <mergeCell ref="P300:P304"/>
    <mergeCell ref="P305:P309"/>
    <mergeCell ref="B335:B339"/>
    <mergeCell ref="D335:D339"/>
    <mergeCell ref="A280:A289"/>
    <mergeCell ref="B280:B284"/>
    <mergeCell ref="C280:C289"/>
    <mergeCell ref="D280:D284"/>
    <mergeCell ref="A300:A309"/>
    <mergeCell ref="B300:B304"/>
    <mergeCell ref="A310:A319"/>
    <mergeCell ref="A330:A339"/>
    <mergeCell ref="B330:B334"/>
    <mergeCell ref="A290:A299"/>
    <mergeCell ref="B290:B294"/>
    <mergeCell ref="C290:C299"/>
    <mergeCell ref="E290:E294"/>
    <mergeCell ref="B295:B299"/>
    <mergeCell ref="D295:D299"/>
    <mergeCell ref="E325:E329"/>
    <mergeCell ref="E315:E319"/>
    <mergeCell ref="E305:E309"/>
    <mergeCell ref="E310:E314"/>
    <mergeCell ref="E320:E324"/>
    <mergeCell ref="D320:D324"/>
    <mergeCell ref="D290:D294"/>
    <mergeCell ref="B285:B289"/>
    <mergeCell ref="D285:D289"/>
    <mergeCell ref="E285:E289"/>
    <mergeCell ref="P285:P289"/>
    <mergeCell ref="P290:P294"/>
    <mergeCell ref="E295:E299"/>
    <mergeCell ref="P295:P299"/>
    <mergeCell ref="P325:P329"/>
    <mergeCell ref="P315:P319"/>
    <mergeCell ref="P310:P314"/>
    <mergeCell ref="F285:F289"/>
    <mergeCell ref="G285:G289"/>
    <mergeCell ref="F290:F294"/>
    <mergeCell ref="G290:G294"/>
    <mergeCell ref="P464:P466"/>
    <mergeCell ref="F464:F466"/>
    <mergeCell ref="G464:G466"/>
    <mergeCell ref="P415:P417"/>
    <mergeCell ref="B415:B417"/>
    <mergeCell ref="C415:C417"/>
    <mergeCell ref="E415:E417"/>
    <mergeCell ref="C330:C339"/>
    <mergeCell ref="D330:D334"/>
    <mergeCell ref="E330:E334"/>
    <mergeCell ref="P330:P334"/>
    <mergeCell ref="B345:B349"/>
    <mergeCell ref="D345:D349"/>
    <mergeCell ref="P345:P349"/>
    <mergeCell ref="F330:F334"/>
    <mergeCell ref="G330:G334"/>
    <mergeCell ref="F335:F339"/>
    <mergeCell ref="G335:G339"/>
    <mergeCell ref="F340:F344"/>
    <mergeCell ref="G340:G344"/>
    <mergeCell ref="F345:F349"/>
    <mergeCell ref="G345:G349"/>
    <mergeCell ref="F350:F354"/>
    <mergeCell ref="G350:G354"/>
    <mergeCell ref="E270:E274"/>
    <mergeCell ref="B85:B87"/>
    <mergeCell ref="E85:E87"/>
    <mergeCell ref="A497:H497"/>
    <mergeCell ref="D418:D420"/>
    <mergeCell ref="B418:B420"/>
    <mergeCell ref="E431:E435"/>
    <mergeCell ref="P431:P435"/>
    <mergeCell ref="C431:C435"/>
    <mergeCell ref="B436:B438"/>
    <mergeCell ref="A431:A435"/>
    <mergeCell ref="B431:B435"/>
    <mergeCell ref="D464:D466"/>
    <mergeCell ref="P436:P438"/>
    <mergeCell ref="D431:D435"/>
    <mergeCell ref="A436:A438"/>
    <mergeCell ref="A496:P496"/>
    <mergeCell ref="D436:D438"/>
    <mergeCell ref="E436:E438"/>
    <mergeCell ref="B464:B466"/>
    <mergeCell ref="A464:A466"/>
    <mergeCell ref="C464:C466"/>
    <mergeCell ref="A418:A420"/>
    <mergeCell ref="E464:E466"/>
    <mergeCell ref="D265:D269"/>
    <mergeCell ref="E127:E129"/>
    <mergeCell ref="D166:D168"/>
    <mergeCell ref="E166:E168"/>
    <mergeCell ref="B202:B204"/>
    <mergeCell ref="C202:C204"/>
    <mergeCell ref="D202:D204"/>
    <mergeCell ref="E202:E204"/>
    <mergeCell ref="C199:C201"/>
    <mergeCell ref="D199:D201"/>
    <mergeCell ref="E199:E201"/>
    <mergeCell ref="E214:E216"/>
    <mergeCell ref="D217:D219"/>
    <mergeCell ref="E217:E219"/>
    <mergeCell ref="E220:E222"/>
    <mergeCell ref="C127:C129"/>
    <mergeCell ref="B142:B144"/>
    <mergeCell ref="C142:C144"/>
    <mergeCell ref="D142:D144"/>
    <mergeCell ref="E223:E225"/>
    <mergeCell ref="B217:B219"/>
    <mergeCell ref="E229:E231"/>
    <mergeCell ref="C220:C222"/>
    <mergeCell ref="C217:C219"/>
    <mergeCell ref="C106:C108"/>
    <mergeCell ref="D56:D59"/>
    <mergeCell ref="C56:C59"/>
    <mergeCell ref="D106:D108"/>
    <mergeCell ref="E259:E263"/>
    <mergeCell ref="P82:P84"/>
    <mergeCell ref="E118:E120"/>
    <mergeCell ref="D127:D129"/>
    <mergeCell ref="F76:F78"/>
    <mergeCell ref="P65:P67"/>
    <mergeCell ref="C73:C75"/>
    <mergeCell ref="E70:E72"/>
    <mergeCell ref="P106:P108"/>
    <mergeCell ref="D259:D263"/>
    <mergeCell ref="C79:C81"/>
    <mergeCell ref="C223:C225"/>
    <mergeCell ref="P118:P120"/>
    <mergeCell ref="E106:E108"/>
    <mergeCell ref="C85:C87"/>
    <mergeCell ref="D85:D87"/>
    <mergeCell ref="E65:E67"/>
    <mergeCell ref="E60:E62"/>
    <mergeCell ref="D118:D120"/>
    <mergeCell ref="C60:C62"/>
    <mergeCell ref="A91:A93"/>
    <mergeCell ref="B91:B93"/>
    <mergeCell ref="C91:C93"/>
    <mergeCell ref="D91:D93"/>
    <mergeCell ref="A88:A90"/>
    <mergeCell ref="P79:P81"/>
    <mergeCell ref="G76:G78"/>
    <mergeCell ref="F79:F81"/>
    <mergeCell ref="G79:G81"/>
    <mergeCell ref="F82:F84"/>
    <mergeCell ref="A82:A84"/>
    <mergeCell ref="P88:P90"/>
    <mergeCell ref="A85:A87"/>
    <mergeCell ref="P85:P87"/>
    <mergeCell ref="F88:F90"/>
    <mergeCell ref="G88:G90"/>
    <mergeCell ref="A79:A81"/>
    <mergeCell ref="F91:F93"/>
    <mergeCell ref="G91:G93"/>
    <mergeCell ref="G82:G84"/>
    <mergeCell ref="F85:F87"/>
    <mergeCell ref="G85:G87"/>
    <mergeCell ref="D79:D81"/>
    <mergeCell ref="B79:B81"/>
    <mergeCell ref="A73:A75"/>
    <mergeCell ref="C70:C72"/>
    <mergeCell ref="E76:E78"/>
    <mergeCell ref="P70:P72"/>
    <mergeCell ref="D65:D67"/>
    <mergeCell ref="A65:A67"/>
    <mergeCell ref="C65:C67"/>
    <mergeCell ref="B65:B67"/>
    <mergeCell ref="A70:A72"/>
    <mergeCell ref="B70:B72"/>
    <mergeCell ref="D70:D72"/>
    <mergeCell ref="P76:P78"/>
    <mergeCell ref="C76:C78"/>
    <mergeCell ref="A76:A78"/>
    <mergeCell ref="F65:F67"/>
    <mergeCell ref="G65:G67"/>
    <mergeCell ref="F70:F72"/>
    <mergeCell ref="G70:G72"/>
    <mergeCell ref="F73:F75"/>
    <mergeCell ref="G73:G75"/>
    <mergeCell ref="P73:P75"/>
    <mergeCell ref="D76:D78"/>
    <mergeCell ref="E73:E75"/>
    <mergeCell ref="B73:B75"/>
    <mergeCell ref="A2:P2"/>
    <mergeCell ref="A3:A4"/>
    <mergeCell ref="B3:B4"/>
    <mergeCell ref="C3:C4"/>
    <mergeCell ref="D3:E3"/>
    <mergeCell ref="P12:P13"/>
    <mergeCell ref="M3:M4"/>
    <mergeCell ref="H3:H4"/>
    <mergeCell ref="A5:A11"/>
    <mergeCell ref="P3:P4"/>
    <mergeCell ref="B12:B13"/>
    <mergeCell ref="C12:C13"/>
    <mergeCell ref="D12:D13"/>
    <mergeCell ref="E12:E13"/>
    <mergeCell ref="I3:I4"/>
    <mergeCell ref="F3:G3"/>
    <mergeCell ref="N3:N4"/>
    <mergeCell ref="O3:O4"/>
    <mergeCell ref="F5:F11"/>
    <mergeCell ref="G5:G11"/>
    <mergeCell ref="F12:F13"/>
    <mergeCell ref="G12:G13"/>
    <mergeCell ref="E5:E11"/>
    <mergeCell ref="D5:D11"/>
    <mergeCell ref="P166:P168"/>
    <mergeCell ref="F232:F234"/>
    <mergeCell ref="G232:G234"/>
    <mergeCell ref="P232:P234"/>
    <mergeCell ref="F220:F222"/>
    <mergeCell ref="G220:G222"/>
    <mergeCell ref="F223:F225"/>
    <mergeCell ref="P226:P228"/>
    <mergeCell ref="F184:F186"/>
    <mergeCell ref="P217:P219"/>
    <mergeCell ref="P223:P225"/>
    <mergeCell ref="P220:P222"/>
    <mergeCell ref="F229:F231"/>
    <mergeCell ref="G229:G231"/>
    <mergeCell ref="F226:F228"/>
    <mergeCell ref="P205:P207"/>
    <mergeCell ref="F205:F207"/>
    <mergeCell ref="G205:G207"/>
    <mergeCell ref="F208:F210"/>
    <mergeCell ref="G208:G210"/>
    <mergeCell ref="F211:F213"/>
    <mergeCell ref="G300:G304"/>
    <mergeCell ref="P270:P274"/>
    <mergeCell ref="D220:D222"/>
    <mergeCell ref="C232:C234"/>
    <mergeCell ref="P139:P141"/>
    <mergeCell ref="C157:C159"/>
    <mergeCell ref="P109:P111"/>
    <mergeCell ref="E124:E126"/>
    <mergeCell ref="P124:P126"/>
    <mergeCell ref="P148:P150"/>
    <mergeCell ref="E145:E147"/>
    <mergeCell ref="P145:P147"/>
    <mergeCell ref="P127:P129"/>
    <mergeCell ref="P112:P114"/>
    <mergeCell ref="C148:C150"/>
    <mergeCell ref="D148:D150"/>
    <mergeCell ref="D169:D171"/>
    <mergeCell ref="E169:E171"/>
    <mergeCell ref="P169:P171"/>
    <mergeCell ref="P175:P177"/>
    <mergeCell ref="D184:D186"/>
    <mergeCell ref="E184:E186"/>
    <mergeCell ref="D181:D183"/>
    <mergeCell ref="D178:D180"/>
    <mergeCell ref="A56:A59"/>
    <mergeCell ref="D17:D22"/>
    <mergeCell ref="P115:P117"/>
    <mergeCell ref="C418:C420"/>
    <mergeCell ref="P418:P420"/>
    <mergeCell ref="P265:P269"/>
    <mergeCell ref="E418:E420"/>
    <mergeCell ref="B265:B269"/>
    <mergeCell ref="C265:C269"/>
    <mergeCell ref="A265:A269"/>
    <mergeCell ref="P275:P279"/>
    <mergeCell ref="B305:B309"/>
    <mergeCell ref="B325:B329"/>
    <mergeCell ref="D325:D329"/>
    <mergeCell ref="D270:D274"/>
    <mergeCell ref="B310:B314"/>
    <mergeCell ref="C310:C319"/>
    <mergeCell ref="D310:D314"/>
    <mergeCell ref="B315:B319"/>
    <mergeCell ref="D315:D319"/>
    <mergeCell ref="D305:D309"/>
    <mergeCell ref="F295:F299"/>
    <mergeCell ref="G295:G299"/>
    <mergeCell ref="F300:F304"/>
    <mergeCell ref="P5:P10"/>
    <mergeCell ref="B5:B11"/>
    <mergeCell ref="C5:C11"/>
    <mergeCell ref="B48:B50"/>
    <mergeCell ref="A12:A13"/>
    <mergeCell ref="C52:C53"/>
    <mergeCell ref="F17:F22"/>
    <mergeCell ref="G17:G22"/>
    <mergeCell ref="H52:H53"/>
    <mergeCell ref="I52:I53"/>
    <mergeCell ref="N52:N53"/>
    <mergeCell ref="F48:F50"/>
    <mergeCell ref="O52:O53"/>
    <mergeCell ref="F39:F40"/>
    <mergeCell ref="G39:G40"/>
    <mergeCell ref="H39:H40"/>
    <mergeCell ref="I39:I40"/>
    <mergeCell ref="D52:D53"/>
    <mergeCell ref="E52:E53"/>
    <mergeCell ref="P17:P22"/>
    <mergeCell ref="F52:F53"/>
    <mergeCell ref="E56:E59"/>
    <mergeCell ref="C139:C141"/>
    <mergeCell ref="B320:B324"/>
    <mergeCell ref="C320:C329"/>
    <mergeCell ref="F280:F284"/>
    <mergeCell ref="G280:G284"/>
    <mergeCell ref="A52:A53"/>
    <mergeCell ref="B52:B53"/>
    <mergeCell ref="A320:A329"/>
    <mergeCell ref="E265:E269"/>
    <mergeCell ref="A121:A123"/>
    <mergeCell ref="B121:B123"/>
    <mergeCell ref="C121:C123"/>
    <mergeCell ref="D121:D123"/>
    <mergeCell ref="E121:E123"/>
    <mergeCell ref="B76:B78"/>
    <mergeCell ref="B88:B90"/>
    <mergeCell ref="A106:A108"/>
    <mergeCell ref="B106:B108"/>
    <mergeCell ref="A175:A177"/>
    <mergeCell ref="B175:B177"/>
    <mergeCell ref="A199:A201"/>
    <mergeCell ref="B199:B201"/>
    <mergeCell ref="B270:B274"/>
    <mergeCell ref="P121:P123"/>
    <mergeCell ref="F121:F123"/>
    <mergeCell ref="G121:G123"/>
    <mergeCell ref="A118:A120"/>
    <mergeCell ref="D60:D62"/>
    <mergeCell ref="B56:B59"/>
    <mergeCell ref="C48:C50"/>
    <mergeCell ref="B60:B62"/>
    <mergeCell ref="D73:D75"/>
    <mergeCell ref="E79:E81"/>
    <mergeCell ref="B63:B64"/>
    <mergeCell ref="D100:D102"/>
    <mergeCell ref="E100:E102"/>
    <mergeCell ref="D97:D99"/>
    <mergeCell ref="E97:E99"/>
    <mergeCell ref="D88:D90"/>
    <mergeCell ref="E88:E90"/>
    <mergeCell ref="B82:B84"/>
    <mergeCell ref="C82:C84"/>
    <mergeCell ref="C100:C102"/>
    <mergeCell ref="C97:C99"/>
    <mergeCell ref="C88:C90"/>
    <mergeCell ref="E82:E84"/>
    <mergeCell ref="D82:D84"/>
    <mergeCell ref="N39:N40"/>
    <mergeCell ref="O39:O40"/>
    <mergeCell ref="G48:G50"/>
    <mergeCell ref="A39:A40"/>
    <mergeCell ref="B39:B40"/>
    <mergeCell ref="C39:C40"/>
    <mergeCell ref="A17:A22"/>
    <mergeCell ref="B17:B22"/>
    <mergeCell ref="C17:C22"/>
    <mergeCell ref="A48:A50"/>
    <mergeCell ref="D48:D50"/>
    <mergeCell ref="E48:E50"/>
    <mergeCell ref="D39:D40"/>
    <mergeCell ref="E39:E40"/>
    <mergeCell ref="A42:A45"/>
    <mergeCell ref="B42:B45"/>
    <mergeCell ref="C42:C45"/>
    <mergeCell ref="D42:D45"/>
    <mergeCell ref="E42:E45"/>
    <mergeCell ref="E17:E22"/>
    <mergeCell ref="B166:B168"/>
    <mergeCell ref="A148:A150"/>
    <mergeCell ref="B148:B150"/>
    <mergeCell ref="A112:A114"/>
    <mergeCell ref="A145:A147"/>
    <mergeCell ref="A154:A156"/>
    <mergeCell ref="B154:B156"/>
    <mergeCell ref="B112:B114"/>
    <mergeCell ref="A130:A132"/>
    <mergeCell ref="A160:A162"/>
    <mergeCell ref="A97:A99"/>
    <mergeCell ref="B97:B99"/>
    <mergeCell ref="A124:A126"/>
    <mergeCell ref="A157:A159"/>
    <mergeCell ref="B157:B159"/>
    <mergeCell ref="A139:A141"/>
    <mergeCell ref="B139:B141"/>
    <mergeCell ref="A142:A144"/>
    <mergeCell ref="A115:A117"/>
    <mergeCell ref="A109:A111"/>
    <mergeCell ref="B109:B111"/>
    <mergeCell ref="A127:A129"/>
    <mergeCell ref="B127:B129"/>
    <mergeCell ref="A259:A263"/>
    <mergeCell ref="B232:B234"/>
    <mergeCell ref="A211:A213"/>
    <mergeCell ref="A220:A222"/>
    <mergeCell ref="B220:B222"/>
    <mergeCell ref="B223:B225"/>
    <mergeCell ref="B259:B263"/>
    <mergeCell ref="C259:C263"/>
    <mergeCell ref="C166:C168"/>
    <mergeCell ref="A169:A171"/>
    <mergeCell ref="B169:B171"/>
    <mergeCell ref="C169:C171"/>
    <mergeCell ref="A184:A186"/>
    <mergeCell ref="B184:B186"/>
    <mergeCell ref="C184:C186"/>
    <mergeCell ref="A181:A183"/>
    <mergeCell ref="B181:B183"/>
    <mergeCell ref="C181:C183"/>
    <mergeCell ref="C178:C180"/>
    <mergeCell ref="C172:C174"/>
    <mergeCell ref="A166:A168"/>
    <mergeCell ref="C175:C177"/>
    <mergeCell ref="B238:B240"/>
    <mergeCell ref="A202:A204"/>
    <mergeCell ref="D175:D177"/>
    <mergeCell ref="E175:E177"/>
    <mergeCell ref="P184:P186"/>
    <mergeCell ref="A172:A174"/>
    <mergeCell ref="B172:B174"/>
    <mergeCell ref="A178:A180"/>
    <mergeCell ref="B178:B180"/>
    <mergeCell ref="G199:G201"/>
    <mergeCell ref="F202:F204"/>
    <mergeCell ref="G202:G204"/>
    <mergeCell ref="P196:P198"/>
    <mergeCell ref="P187:P189"/>
    <mergeCell ref="P190:P192"/>
    <mergeCell ref="C193:C195"/>
    <mergeCell ref="D193:D195"/>
    <mergeCell ref="E193:E195"/>
    <mergeCell ref="G190:G192"/>
    <mergeCell ref="D172:D174"/>
    <mergeCell ref="G184:G186"/>
    <mergeCell ref="E211:E213"/>
    <mergeCell ref="A214:A216"/>
    <mergeCell ref="B214:B216"/>
    <mergeCell ref="C214:C216"/>
    <mergeCell ref="D214:D216"/>
    <mergeCell ref="A205:A207"/>
    <mergeCell ref="B205:B207"/>
    <mergeCell ref="C205:C207"/>
    <mergeCell ref="D205:D207"/>
    <mergeCell ref="A208:A210"/>
    <mergeCell ref="B208:B210"/>
    <mergeCell ref="C208:C210"/>
    <mergeCell ref="D208:D210"/>
    <mergeCell ref="B211:B213"/>
    <mergeCell ref="C211:C213"/>
    <mergeCell ref="D211:D213"/>
    <mergeCell ref="D223:D225"/>
    <mergeCell ref="P56:P59"/>
    <mergeCell ref="I60:I62"/>
    <mergeCell ref="H60:H62"/>
    <mergeCell ref="P63:P64"/>
    <mergeCell ref="E63:E64"/>
    <mergeCell ref="E91:E93"/>
    <mergeCell ref="P91:P93"/>
    <mergeCell ref="E103:E105"/>
    <mergeCell ref="P103:P105"/>
    <mergeCell ref="E139:E141"/>
    <mergeCell ref="D124:D126"/>
    <mergeCell ref="P60:P62"/>
    <mergeCell ref="P94:P96"/>
    <mergeCell ref="F97:F99"/>
    <mergeCell ref="G97:G99"/>
    <mergeCell ref="F94:F96"/>
    <mergeCell ref="G94:G96"/>
    <mergeCell ref="D154:D156"/>
    <mergeCell ref="E154:E156"/>
    <mergeCell ref="P154:P156"/>
    <mergeCell ref="P157:P159"/>
    <mergeCell ref="F133:F135"/>
    <mergeCell ref="G133:G135"/>
    <mergeCell ref="E232:E234"/>
    <mergeCell ref="E226:E228"/>
    <mergeCell ref="P172:P174"/>
    <mergeCell ref="E181:E183"/>
    <mergeCell ref="P181:P183"/>
    <mergeCell ref="E178:E180"/>
    <mergeCell ref="P178:P180"/>
    <mergeCell ref="E172:E174"/>
    <mergeCell ref="F181:F183"/>
    <mergeCell ref="G181:G183"/>
    <mergeCell ref="P193:P195"/>
    <mergeCell ref="E208:E210"/>
    <mergeCell ref="P208:P210"/>
    <mergeCell ref="P214:P216"/>
    <mergeCell ref="F193:F195"/>
    <mergeCell ref="G193:G195"/>
    <mergeCell ref="G187:G189"/>
    <mergeCell ref="F190:F192"/>
    <mergeCell ref="F196:F198"/>
    <mergeCell ref="G196:G198"/>
    <mergeCell ref="P199:P201"/>
    <mergeCell ref="P211:P213"/>
    <mergeCell ref="P202:P204"/>
    <mergeCell ref="F199:F201"/>
    <mergeCell ref="A60:A62"/>
    <mergeCell ref="D109:D111"/>
    <mergeCell ref="D229:D231"/>
    <mergeCell ref="A63:A64"/>
    <mergeCell ref="C63:C64"/>
    <mergeCell ref="D63:D64"/>
    <mergeCell ref="A100:A102"/>
    <mergeCell ref="B100:B102"/>
    <mergeCell ref="P100:P102"/>
    <mergeCell ref="A103:A105"/>
    <mergeCell ref="B103:B105"/>
    <mergeCell ref="C103:C105"/>
    <mergeCell ref="D103:D105"/>
    <mergeCell ref="F100:F102"/>
    <mergeCell ref="G100:G102"/>
    <mergeCell ref="F103:F105"/>
    <mergeCell ref="G103:G105"/>
    <mergeCell ref="P97:P99"/>
    <mergeCell ref="A94:A96"/>
    <mergeCell ref="B94:B96"/>
    <mergeCell ref="E142:E144"/>
    <mergeCell ref="C94:C96"/>
    <mergeCell ref="D94:D96"/>
    <mergeCell ref="E94:E96"/>
    <mergeCell ref="A235:A237"/>
    <mergeCell ref="P254:P255"/>
    <mergeCell ref="C124:C126"/>
    <mergeCell ref="B254:B255"/>
    <mergeCell ref="A254:A255"/>
    <mergeCell ref="D232:D234"/>
    <mergeCell ref="P136:P138"/>
    <mergeCell ref="P133:P135"/>
    <mergeCell ref="P130:P132"/>
    <mergeCell ref="P160:P162"/>
    <mergeCell ref="A163:A165"/>
    <mergeCell ref="B163:B165"/>
    <mergeCell ref="C163:C165"/>
    <mergeCell ref="D163:D165"/>
    <mergeCell ref="E163:E165"/>
    <mergeCell ref="P163:P165"/>
    <mergeCell ref="B145:B147"/>
    <mergeCell ref="C145:C147"/>
    <mergeCell ref="D145:D147"/>
    <mergeCell ref="D139:D141"/>
    <mergeCell ref="A136:A138"/>
    <mergeCell ref="B136:B138"/>
    <mergeCell ref="P142:P144"/>
    <mergeCell ref="A133:A135"/>
    <mergeCell ref="C112:C114"/>
    <mergeCell ref="D112:D114"/>
    <mergeCell ref="E112:E114"/>
    <mergeCell ref="C109:C111"/>
    <mergeCell ref="E109:E111"/>
    <mergeCell ref="C136:C138"/>
    <mergeCell ref="D136:D138"/>
    <mergeCell ref="E136:E138"/>
    <mergeCell ref="B124:B126"/>
    <mergeCell ref="B115:B117"/>
    <mergeCell ref="C115:C117"/>
    <mergeCell ref="D115:D117"/>
    <mergeCell ref="E115:E117"/>
    <mergeCell ref="B118:B120"/>
    <mergeCell ref="C118:C120"/>
    <mergeCell ref="B133:B135"/>
    <mergeCell ref="C133:C135"/>
    <mergeCell ref="D133:D135"/>
    <mergeCell ref="E133:E135"/>
    <mergeCell ref="B130:B132"/>
    <mergeCell ref="C130:C132"/>
    <mergeCell ref="D130:D132"/>
    <mergeCell ref="E130:E132"/>
    <mergeCell ref="B160:B162"/>
    <mergeCell ref="C160:C162"/>
    <mergeCell ref="D160:D162"/>
    <mergeCell ref="E160:E162"/>
    <mergeCell ref="F151:F153"/>
    <mergeCell ref="F154:F156"/>
    <mergeCell ref="G154:G156"/>
    <mergeCell ref="F157:F159"/>
    <mergeCell ref="G157:G159"/>
    <mergeCell ref="D157:D159"/>
    <mergeCell ref="E157:E159"/>
    <mergeCell ref="G160:G162"/>
    <mergeCell ref="C154:C156"/>
    <mergeCell ref="A151:A153"/>
    <mergeCell ref="B151:B153"/>
    <mergeCell ref="C151:C153"/>
    <mergeCell ref="D151:D153"/>
    <mergeCell ref="G151:G153"/>
    <mergeCell ref="F160:F162"/>
    <mergeCell ref="E151:E153"/>
    <mergeCell ref="A196:A198"/>
    <mergeCell ref="B196:B198"/>
    <mergeCell ref="C196:C198"/>
    <mergeCell ref="D196:D198"/>
    <mergeCell ref="E196:E198"/>
    <mergeCell ref="A187:A189"/>
    <mergeCell ref="B187:B189"/>
    <mergeCell ref="C187:C189"/>
    <mergeCell ref="D187:D189"/>
    <mergeCell ref="E187:E189"/>
    <mergeCell ref="A190:A192"/>
    <mergeCell ref="B190:B192"/>
    <mergeCell ref="C190:C192"/>
    <mergeCell ref="D190:D192"/>
    <mergeCell ref="E190:E192"/>
    <mergeCell ref="A193:A195"/>
    <mergeCell ref="B193:B195"/>
    <mergeCell ref="B235:B237"/>
    <mergeCell ref="C235:C237"/>
    <mergeCell ref="C238:C240"/>
    <mergeCell ref="D238:D240"/>
    <mergeCell ref="E238:E240"/>
    <mergeCell ref="P238:P240"/>
    <mergeCell ref="A226:A228"/>
    <mergeCell ref="B226:B228"/>
    <mergeCell ref="C226:C228"/>
    <mergeCell ref="D226:D228"/>
    <mergeCell ref="E235:E237"/>
    <mergeCell ref="P235:P237"/>
    <mergeCell ref="A229:A231"/>
    <mergeCell ref="B229:B231"/>
    <mergeCell ref="C229:C231"/>
    <mergeCell ref="P229:P231"/>
    <mergeCell ref="A232:A234"/>
    <mergeCell ref="D235:D237"/>
    <mergeCell ref="G226:G228"/>
    <mergeCell ref="F235:F237"/>
    <mergeCell ref="G235:G237"/>
    <mergeCell ref="F238:F240"/>
    <mergeCell ref="G238:G240"/>
    <mergeCell ref="A238:A240"/>
    <mergeCell ref="A223:A225"/>
    <mergeCell ref="A217:A219"/>
    <mergeCell ref="G223:G225"/>
    <mergeCell ref="A250:A252"/>
    <mergeCell ref="B250:B252"/>
    <mergeCell ref="C250:C252"/>
    <mergeCell ref="D250:D252"/>
    <mergeCell ref="E250:E252"/>
    <mergeCell ref="P250:P252"/>
    <mergeCell ref="P244:P246"/>
    <mergeCell ref="A247:A249"/>
    <mergeCell ref="B247:B249"/>
    <mergeCell ref="C247:C249"/>
    <mergeCell ref="D247:D249"/>
    <mergeCell ref="E247:E249"/>
    <mergeCell ref="P247:P249"/>
    <mergeCell ref="A244:A246"/>
    <mergeCell ref="B244:B246"/>
    <mergeCell ref="C244:C246"/>
    <mergeCell ref="D244:D246"/>
    <mergeCell ref="E244:E246"/>
    <mergeCell ref="F250:F252"/>
    <mergeCell ref="G250:G252"/>
    <mergeCell ref="F247:F249"/>
    <mergeCell ref="E241:E243"/>
    <mergeCell ref="Q3:Q4"/>
    <mergeCell ref="Q5:Q10"/>
    <mergeCell ref="P1:Q1"/>
    <mergeCell ref="Q12:Q13"/>
    <mergeCell ref="Q17:Q22"/>
    <mergeCell ref="Q48:Q50"/>
    <mergeCell ref="Q52:Q53"/>
    <mergeCell ref="Q65:Q67"/>
    <mergeCell ref="Q70:Q72"/>
    <mergeCell ref="P39:P40"/>
    <mergeCell ref="Q73:Q75"/>
    <mergeCell ref="Q76:Q78"/>
    <mergeCell ref="Q79:Q81"/>
    <mergeCell ref="Q82:Q84"/>
    <mergeCell ref="Q85:Q87"/>
    <mergeCell ref="Q88:Q90"/>
    <mergeCell ref="Q91:Q93"/>
    <mergeCell ref="Q94:Q96"/>
    <mergeCell ref="G52:G53"/>
    <mergeCell ref="P52:P53"/>
    <mergeCell ref="P151:P153"/>
    <mergeCell ref="E148:E150"/>
    <mergeCell ref="E205:E207"/>
    <mergeCell ref="P241:P243"/>
    <mergeCell ref="Q97:Q99"/>
    <mergeCell ref="Q100:Q102"/>
    <mergeCell ref="Q103:Q105"/>
    <mergeCell ref="Q106:Q108"/>
    <mergeCell ref="Q109:Q111"/>
    <mergeCell ref="Q112:Q114"/>
    <mergeCell ref="Q115:Q117"/>
    <mergeCell ref="Q118:Q120"/>
    <mergeCell ref="Q121:Q123"/>
    <mergeCell ref="Q124:Q126"/>
    <mergeCell ref="Q127:Q129"/>
    <mergeCell ref="Q130:Q132"/>
    <mergeCell ref="Q133:Q135"/>
    <mergeCell ref="Q136:Q138"/>
    <mergeCell ref="Q139:Q141"/>
    <mergeCell ref="Q142:Q144"/>
    <mergeCell ref="Q145:Q147"/>
    <mergeCell ref="Q148:Q150"/>
    <mergeCell ref="Q151:Q153"/>
    <mergeCell ref="Q154:Q156"/>
    <mergeCell ref="Q157:Q159"/>
    <mergeCell ref="Q160:Q162"/>
    <mergeCell ref="Q163:Q165"/>
    <mergeCell ref="Q166:Q168"/>
    <mergeCell ref="Q169:Q171"/>
    <mergeCell ref="Q172:Q174"/>
    <mergeCell ref="Q175:Q177"/>
    <mergeCell ref="Q178:Q180"/>
    <mergeCell ref="Q181:Q183"/>
    <mergeCell ref="Q184:Q186"/>
    <mergeCell ref="Q187:Q189"/>
    <mergeCell ref="Q190:Q192"/>
    <mergeCell ref="Q193:Q195"/>
    <mergeCell ref="Q196:Q198"/>
    <mergeCell ref="Q199:Q201"/>
    <mergeCell ref="Q202:Q204"/>
    <mergeCell ref="Q205:Q207"/>
    <mergeCell ref="Q208:Q210"/>
    <mergeCell ref="Q211:Q213"/>
    <mergeCell ref="Q214:Q216"/>
    <mergeCell ref="Q217:Q219"/>
    <mergeCell ref="Q220:Q222"/>
    <mergeCell ref="Q223:Q225"/>
    <mergeCell ref="Q226:Q228"/>
    <mergeCell ref="Q229:Q231"/>
    <mergeCell ref="Q232:Q234"/>
    <mergeCell ref="Q235:Q237"/>
    <mergeCell ref="Q238:Q240"/>
    <mergeCell ref="Q241:Q243"/>
    <mergeCell ref="Q244:Q246"/>
    <mergeCell ref="Q345:Q349"/>
    <mergeCell ref="Q350:Q354"/>
    <mergeCell ref="Q355:Q359"/>
    <mergeCell ref="Q265:Q269"/>
    <mergeCell ref="Q270:Q274"/>
    <mergeCell ref="Q280:Q284"/>
    <mergeCell ref="Q285:Q289"/>
    <mergeCell ref="Q290:Q294"/>
    <mergeCell ref="Q295:Q299"/>
    <mergeCell ref="Q300:Q304"/>
    <mergeCell ref="Q305:Q309"/>
    <mergeCell ref="Q310:Q314"/>
    <mergeCell ref="Q275:Q279"/>
    <mergeCell ref="Q315:Q319"/>
    <mergeCell ref="Q320:Q324"/>
    <mergeCell ref="Q325:Q329"/>
    <mergeCell ref="Q330:Q334"/>
    <mergeCell ref="Q335:Q339"/>
    <mergeCell ref="Q340:Q344"/>
    <mergeCell ref="Q247:Q249"/>
    <mergeCell ref="Q250:Q252"/>
    <mergeCell ref="Q254:Q255"/>
    <mergeCell ref="Q259:Q263"/>
    <mergeCell ref="Q405:Q409"/>
    <mergeCell ref="Q410:Q414"/>
    <mergeCell ref="Q415:Q417"/>
    <mergeCell ref="Q418:Q420"/>
    <mergeCell ref="Q431:Q435"/>
    <mergeCell ref="Q436:Q438"/>
    <mergeCell ref="Q360:Q364"/>
    <mergeCell ref="Q365:Q369"/>
    <mergeCell ref="Q370:Q374"/>
    <mergeCell ref="Q375:Q379"/>
    <mergeCell ref="Q380:Q384"/>
    <mergeCell ref="Q385:Q389"/>
    <mergeCell ref="Q390:Q394"/>
    <mergeCell ref="Q395:Q399"/>
    <mergeCell ref="Q400:Q404"/>
    <mergeCell ref="F259:F263"/>
    <mergeCell ref="G259:G263"/>
    <mergeCell ref="F265:F269"/>
    <mergeCell ref="G265:G269"/>
    <mergeCell ref="F270:F274"/>
    <mergeCell ref="G270:G274"/>
    <mergeCell ref="Q39:Q40"/>
    <mergeCell ref="F42:F45"/>
    <mergeCell ref="G42:G45"/>
    <mergeCell ref="P42:P45"/>
    <mergeCell ref="Q42:Q45"/>
    <mergeCell ref="G142:G144"/>
    <mergeCell ref="F145:F147"/>
    <mergeCell ref="G145:G147"/>
    <mergeCell ref="F148:F150"/>
    <mergeCell ref="G148:G150"/>
    <mergeCell ref="F166:F168"/>
    <mergeCell ref="G166:G168"/>
    <mergeCell ref="G211:G213"/>
    <mergeCell ref="F214:F216"/>
    <mergeCell ref="G214:G216"/>
    <mergeCell ref="F217:F219"/>
    <mergeCell ref="G217:G219"/>
    <mergeCell ref="F187:F189"/>
    <mergeCell ref="F106:F108"/>
    <mergeCell ref="G106:G108"/>
    <mergeCell ref="F109:F111"/>
    <mergeCell ref="G109:G111"/>
    <mergeCell ref="F112:F114"/>
    <mergeCell ref="G112:G114"/>
    <mergeCell ref="F115:F117"/>
    <mergeCell ref="G115:G117"/>
    <mergeCell ref="F118:F120"/>
    <mergeCell ref="G118:G120"/>
    <mergeCell ref="F244:F246"/>
    <mergeCell ref="F124:F126"/>
    <mergeCell ref="G124:G126"/>
    <mergeCell ref="F127:F129"/>
    <mergeCell ref="G127:G129"/>
    <mergeCell ref="F130:F132"/>
    <mergeCell ref="F136:F138"/>
    <mergeCell ref="G136:G138"/>
    <mergeCell ref="F139:F141"/>
    <mergeCell ref="G139:G141"/>
    <mergeCell ref="G130:G132"/>
    <mergeCell ref="F163:F165"/>
    <mergeCell ref="G163:G165"/>
    <mergeCell ref="G244:G246"/>
    <mergeCell ref="F142:F144"/>
    <mergeCell ref="A270:A279"/>
    <mergeCell ref="B275:B279"/>
    <mergeCell ref="C270:C279"/>
    <mergeCell ref="D275:D279"/>
    <mergeCell ref="E275:E279"/>
    <mergeCell ref="F275:F279"/>
    <mergeCell ref="G275:G279"/>
    <mergeCell ref="F169:F171"/>
    <mergeCell ref="G169:G171"/>
    <mergeCell ref="F172:F174"/>
    <mergeCell ref="G172:G174"/>
    <mergeCell ref="F175:F177"/>
    <mergeCell ref="G175:G177"/>
    <mergeCell ref="F178:F180"/>
    <mergeCell ref="G178:G180"/>
    <mergeCell ref="F241:F243"/>
    <mergeCell ref="G241:G243"/>
    <mergeCell ref="G247:G249"/>
    <mergeCell ref="A241:A243"/>
    <mergeCell ref="B241:B243"/>
    <mergeCell ref="C241:C243"/>
    <mergeCell ref="D241:D243"/>
  </mergeCells>
  <phoneticPr fontId="8" type="noConversion"/>
  <printOptions horizontalCentered="1"/>
  <pageMargins left="0.23622047244094491" right="0.23622047244094491" top="0.98425196850393704" bottom="0.39370078740157483" header="0.15748031496062992" footer="0.51181102362204722"/>
  <pageSetup paperSize="9" scale="29" fitToHeight="0" orientation="landscape" useFirstPageNumber="1" r:id="rId1"/>
  <headerFooter alignWithMargins="0">
    <oddHeader>&amp;C&amp;P</oddHeader>
  </headerFooter>
  <rowBreaks count="18" manualBreakCount="18">
    <brk id="16" max="16" man="1"/>
    <brk id="33" max="16" man="1"/>
    <brk id="41" max="16" man="1"/>
    <brk id="50" max="16" man="1"/>
    <brk id="75" max="16" man="1"/>
    <brk id="93" max="16" man="1"/>
    <brk id="114" max="16" man="1"/>
    <brk id="138" max="16" man="1"/>
    <brk id="159" max="16" man="1"/>
    <brk id="183" max="16" man="1"/>
    <brk id="204" max="16" man="1"/>
    <brk id="228" max="16" man="1"/>
    <brk id="249" max="16" man="1"/>
    <brk id="279" max="16" man="1"/>
    <brk id="339" max="16" man="1"/>
    <brk id="374" max="16" man="1"/>
    <brk id="409" max="16" man="1"/>
    <brk id="435" max="1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(2)</vt:lpstr>
      <vt:lpstr>'план (2)'!Заголовки_для_печати</vt:lpstr>
      <vt:lpstr>'план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UserProm</dc:creator>
  <cp:lastModifiedBy>t502kvv</cp:lastModifiedBy>
  <cp:revision>25</cp:revision>
  <cp:lastPrinted>2021-07-28T10:32:44Z</cp:lastPrinted>
  <dcterms:created xsi:type="dcterms:W3CDTF">2019-06-10T10:39:23Z</dcterms:created>
  <dcterms:modified xsi:type="dcterms:W3CDTF">2022-03-29T09:04:03Z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Krokoz™</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