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S:\Инвестиционная программа 2025-2029\ИПР 09.09.2024\I0909_1174350009569_33\"/>
    </mc:Choice>
  </mc:AlternateContent>
  <bookViews>
    <workbookView xWindow="0" yWindow="0" windowWidth="15360" windowHeight="8235"/>
  </bookViews>
  <sheets>
    <sheet name="11.1" sheetId="1" r:id="rId1"/>
  </sheets>
  <definedNames>
    <definedName name="_FilterDatabase" localSheetId="0" hidden="1">'11.1'!$A$16:$AH$59</definedName>
    <definedName name="_xlnm._FilterDatabase" localSheetId="0" hidden="1">'11.1'!$A$16:$WQA$70</definedName>
    <definedName name="третий" localSheetId="0">#REF!</definedName>
    <definedName name="третий">#REF!</definedName>
    <definedName name="цу">[0]!цу</definedName>
    <definedName name="четвертый" localSheetId="0">#REF!</definedName>
    <definedName name="четвертый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55" i="1" l="1"/>
  <c r="G55" i="1"/>
  <c r="T52" i="1" l="1"/>
  <c r="G52" i="1"/>
  <c r="S20" i="1" l="1"/>
  <c r="G21" i="1" l="1"/>
  <c r="T20" i="1" l="1"/>
  <c r="G20" i="1" l="1"/>
  <c r="T48" i="1" l="1"/>
  <c r="S48" i="1"/>
  <c r="G48" i="1"/>
  <c r="F48" i="1"/>
  <c r="T47" i="1"/>
  <c r="S47" i="1"/>
  <c r="G47" i="1"/>
  <c r="F47" i="1"/>
  <c r="F20" i="1"/>
  <c r="F19" i="1" s="1"/>
  <c r="S46" i="1" l="1"/>
  <c r="F46" i="1"/>
  <c r="F18" i="1" s="1"/>
  <c r="G46" i="1"/>
  <c r="T46" i="1"/>
  <c r="T19" i="1" l="1"/>
  <c r="T18" i="1" s="1"/>
  <c r="S19" i="1"/>
  <c r="S18" i="1" s="1"/>
  <c r="G19" i="1"/>
  <c r="G18" i="1" s="1"/>
</calcChain>
</file>

<file path=xl/comments1.xml><?xml version="1.0" encoding="utf-8"?>
<comments xmlns="http://schemas.openxmlformats.org/spreadsheetml/2006/main">
  <authors>
    <author>Попцов Владимир Иванович</author>
  </authors>
  <commentList>
    <comment ref="B32" authorId="0" shapeId="0">
      <text>
        <r>
          <rPr>
            <b/>
            <sz val="9"/>
            <color indexed="81"/>
            <rFont val="Tahoma"/>
            <family val="2"/>
            <charset val="204"/>
          </rPr>
          <t>Попцов Владимир Иванович:</t>
        </r>
        <r>
          <rPr>
            <sz val="9"/>
            <color indexed="81"/>
            <rFont val="Tahoma"/>
            <family val="2"/>
            <charset val="204"/>
          </rPr>
          <t xml:space="preserve">
взяли с заявителя за 1480 м.</t>
        </r>
      </text>
    </comment>
  </commentList>
</comments>
</file>

<file path=xl/sharedStrings.xml><?xml version="1.0" encoding="utf-8"?>
<sst xmlns="http://schemas.openxmlformats.org/spreadsheetml/2006/main" count="1475" uniqueCount="300">
  <si>
    <t>Приложение  № 11</t>
  </si>
  <si>
    <t>к приказу Минэнерго России</t>
  </si>
  <si>
    <t>от «__» _____ 2016 г. №___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</si>
  <si>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</si>
  <si>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</si>
  <si>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"Горэлектросеть"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</si>
  <si>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</si>
  <si>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</si>
  <si>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</si>
  <si>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</si>
  <si>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</si>
  <si>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</si>
  <si>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</si>
  <si>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</si>
  <si>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</si>
  <si>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</si>
  <si>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</si>
  <si>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</si>
  <si>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</si>
  <si>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год (X-1)</t>
  </si>
  <si>
    <t>Схема и программа развития электроэнергетики субъекта Российской Федерации, утвержденные в год (X-1)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</si>
  <si>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</si>
  <si>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</si>
  <si>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</si>
  <si>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</si>
  <si>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</si>
  <si>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</si>
  <si>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</si>
  <si>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</si>
  <si>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</si>
  <si>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</si>
  <si>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</si>
  <si>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</si>
  <si>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</si>
  <si>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</si>
  <si>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</si>
  <si>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</si>
  <si>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</si>
  <si>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</si>
  <si>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</si>
  <si>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</si>
  <si>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</si>
  <si>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</si>
  <si>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</si>
  <si>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</si>
  <si>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</si>
  <si>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</si>
  <si>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</si>
  <si>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1</t>
  </si>
  <si>
    <t>Кировская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</si>
  <si>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</si>
  <si>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</si>
  <si>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</si>
  <si>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</si>
  <si>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</si>
  <si>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</si>
  <si>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</si>
  <si>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</si>
  <si>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</si>
  <si>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</si>
  <si>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</si>
  <si>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</si>
  <si>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</si>
  <si>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</si>
  <si>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</si>
  <si>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</si>
  <si>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</si>
  <si>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</si>
  <si>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</si>
  <si>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</si>
  <si>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</si>
  <si>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</si>
  <si>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</si>
  <si>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</si>
  <si>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</si>
  <si>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</si>
  <si>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</si>
  <si>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</si>
  <si>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                                                     полное наименование субъекта электроэнергетики</t>
  </si>
  <si>
    <t>3 квартал</t>
  </si>
  <si>
    <t>нд</t>
  </si>
  <si>
    <t>1 квартал</t>
  </si>
  <si>
    <t>4 квартал</t>
  </si>
  <si>
    <t>2 квартал</t>
  </si>
  <si>
    <t>ТП-153</t>
  </si>
  <si>
    <t>Общество с ограниченной ответственностью СПЕЦИАЛИЗИРОВАННЫЙ ЗАСТРОЙЩИК "КИРОВСПЕЦМОНТАЖ"</t>
  </si>
  <si>
    <t>Акционерное общество Специализированный застройщик "КИРОВСКИЙ СЕЛЬСКИЙ СТРОИТЕЛЬНЫЙ КОМБИНАТ"</t>
  </si>
  <si>
    <t>Реконструкция оборудования РУ-10 кВ РТП-113 с установкой двух дополнительных камер КСО</t>
  </si>
  <si>
    <t>N_003382</t>
  </si>
  <si>
    <t>Установку на границе балансовой принадлежностиэлектрических сетей Сетевой организации и Заявителя (РТП-113) средств коммерческого учета электической энергии (мощности) трёхфазных косвенного включения.</t>
  </si>
  <si>
    <t>N_003381</t>
  </si>
  <si>
    <t>н/д</t>
  </si>
  <si>
    <t xml:space="preserve">2 квартал </t>
  </si>
  <si>
    <t>кондитерско-макаронный комбинат, Блюхера ул., 54</t>
  </si>
  <si>
    <t xml:space="preserve">ИП Юдинцев Сергей Леонидович </t>
  </si>
  <si>
    <t>РТП-113</t>
  </si>
  <si>
    <t>90,3;90,3</t>
  </si>
  <si>
    <t>43/24-22тп</t>
  </si>
  <si>
    <t>Реконструкция ТП-204 с увеличением трансформаторной мощности на 0,460 МВА до 1,260 МВА с заменой секционного рубильника на 1000А, установкой  двух линейных панелей ЩО-70 с монтажом шинного моста на 1 с.ш.</t>
  </si>
  <si>
    <t>Расширение РУ-10 кВ ТП-1074 путем строительства двух линейных камер 10 кВ на 1с.ш. и 2 с.ш.</t>
  </si>
  <si>
    <t>N_003457</t>
  </si>
  <si>
    <t>Реконструкция ТП-153 с увеличением трансформаторной мощности на 0,460 МВА до 1,260 МВА</t>
  </si>
  <si>
    <t>N_003466</t>
  </si>
  <si>
    <t>Реконструкция ТП-566 с увеличением трансформаторной мощности на 0,380 мВА до 0,630 мВА с установкой трансформаторов тока номиналом 1000/5 на выводе 0,4кВ силового трансформатора.</t>
  </si>
  <si>
    <t>N_003453</t>
  </si>
  <si>
    <t>N_003469</t>
  </si>
  <si>
    <t>N_003474</t>
  </si>
  <si>
    <t>многоквартирное жилое здание со втроенно-пристроенной подземной автостоянкой, Дерендяева ул., 70</t>
  </si>
  <si>
    <t>Общество с ограниченной ответственностью специализированный застройщик "СМУ-5"</t>
  </si>
  <si>
    <t>ТП-204</t>
  </si>
  <si>
    <t>37;37</t>
  </si>
  <si>
    <t>общеобразовательная школа на 1500 учащихся с бассейном и помещениями физкультурно-оздоровительного назначения в макрорайоне 13 жилого района "Урванцево" г.Кирова (в рамках Муниципального контракта №Ф.2022.2012 от 22.12.2022), Капитана Дорофеева ул., 6</t>
  </si>
  <si>
    <t>Общество с ограниченной ответственностью специализированный застройщик "СК САЛЮТСТРОЙ"</t>
  </si>
  <si>
    <t>03.04.2024 
25.04.2024</t>
  </si>
  <si>
    <t xml:space="preserve">группа многоквартирных жилых домов со встроенно-пристроенными помещениями общественного назначения в квартале, ограниченном ул.Жуковского, ул.Новаторов и Можайским проездом (I очередь строительства), 2-ой этап строительства (секции 3 и 4), 4-ый этап строительства (секция 9), Жуковского ул., 9;
группа многоквартирных жилых домов со встроенно-пристроенными помещениями общественного назначения в квартале, ограниченном ул.Жуковского, ул.Новаторов и Можайским проездом (II очередь строительства), 1-ый, 2-ой и 3-ий этапы строительства (секции 5,6 и 7), Жуковского ул., 7
</t>
  </si>
  <si>
    <t>ОБЩЕСТВО С ОГРАНИЧЕННОЙ ОТВЕТСТВЕННОСТЬЮ СПЕЦЗАСТРОЙЩИК "АВИТЕК-СТРОЙ"</t>
  </si>
  <si>
    <t>ВРУ нежилого здания Большая гора д., 5а</t>
  </si>
  <si>
    <t>Общество с ограниченной ответственностью "РЕВЕРС ПОЛИМЕР"</t>
  </si>
  <si>
    <t>ТП-566</t>
  </si>
  <si>
    <t>общеобразовательная школа на 1100 учащихся с помещениями физкультурно-оздоровительного назначения, Рудницкого ул.</t>
  </si>
  <si>
    <t>Акционерное общество СПЕЦИАЛИЗИРОВАННЫЙ ЗАСТРОЙЩИК "АРСО"</t>
  </si>
  <si>
    <t>ТП-1117</t>
  </si>
  <si>
    <t>8;8</t>
  </si>
  <si>
    <t>20/24-23тп</t>
  </si>
  <si>
    <t>03.04.2023     
25.04.2023</t>
  </si>
  <si>
    <t>158/24-23 тп 263/24-23тп</t>
  </si>
  <si>
    <t>195/24-23тп</t>
  </si>
  <si>
    <t>Реконструкция ТП-1117 с увеличением трансформаторной мощности на 0,760 МВА до 1,260 МВА с установкой двух линейных панелей  с рубильники РПС-36 и шинного моста на 2 с.ш.</t>
  </si>
  <si>
    <t>253/24-23тп</t>
  </si>
  <si>
    <t>Общество с ограниченной ответственностью Специализированный застройщик "ЖЕЛЕЗНО КИРОВ"</t>
  </si>
  <si>
    <t>0
0</t>
  </si>
  <si>
    <t>ООО СПЕЦЗАСТРОЙЩИК "САЛЮТСТРОЙ"</t>
  </si>
  <si>
    <t>Строительство комплектной трансформаторной подстанции ТП-1247 бетонного типа с трансформаторной мощностью 0,800 МВА с камерами КСО в РУ-10 кВ, панелями ЩО в РУ-0,4 кВ</t>
  </si>
  <si>
    <t>O_003503</t>
  </si>
  <si>
    <t>370/24-23тп</t>
  </si>
  <si>
    <t>многоквартирное жилое здание со встроенными помещениями общественного назначения, Нагорная ул., 16</t>
  </si>
  <si>
    <t>ТП-1247</t>
  </si>
  <si>
    <t>Реконструкция ТП-67 с увеличением трансформаторной мощности на 1,240 МВА до 2,5 МВА с установкой  двух камер 6 кВ марки КСО с ВВ и РЗА  на Т-1, Т-2; заменой оборудования 0,4 кВ с установкой двух доп. линейных панелей и двух вводных панелей ЩО-70 с АВ на 2000 А , монтажа сборных шин 120*10, секц.рубильника на 2000 А.</t>
  </si>
  <si>
    <t>648/24-23тп</t>
  </si>
  <si>
    <t>здание драмтеатра, Московская ул., 37</t>
  </si>
  <si>
    <t>КИРОВСКОЕ ОБЛАСТНОЕ ГОСУДАРСТВЕННОЕ АВТОНОМНОЕ УЧРЕЖДЕНИЕ КУЛЬТУРЫ "КИРОВСКИЙ ОБЛАСТНОЙ ОРДЕНА ТРУДОВОГО КРАСНОГО ЗНАМЕНИ ДРАМАТИЧЕСКИЙ ТЕАТР ИМЕНИ С.М. КИРОВА"</t>
  </si>
  <si>
    <t>ТП-67</t>
  </si>
  <si>
    <t>15;15</t>
  </si>
  <si>
    <t>Установка в ТП-67 на выводе силовых трансформаторов двух средств коммерческого учета электической энергии (мощности) трехфазных полукосвенного включения.</t>
  </si>
  <si>
    <t>Установка на границе балансовой принадлежности электрических сетей Сетевой организации и Заявителя (ТП-291) двух средств коммерческого учета электрической энергии (мощности) трехфазного полукосвенного включения.</t>
  </si>
  <si>
    <t>O_003511</t>
  </si>
  <si>
    <t>19.09.2023 24.10.2023</t>
  </si>
  <si>
    <t>815/24-23тп 945/24-23тп</t>
  </si>
  <si>
    <t>0,087
0,090</t>
  </si>
  <si>
    <t>склад продукции, Заготзерновский пр., 14в
здание, Заготзерновский пр., 14б/3</t>
  </si>
  <si>
    <t>Общество с ограниченной ответственностью "Завод спецформ"</t>
  </si>
  <si>
    <t>ТП-291</t>
  </si>
  <si>
    <t>Реконструкция ТП-291 с увеличением трансформаторной мощности на 0,230 МВА до 0,630 МВА с установкой вводного автоматического выключателя на 1000 А и дополнительной панели ЩО-70 в РУ-0,4 кВ.</t>
  </si>
  <si>
    <t>O_003512</t>
  </si>
  <si>
    <t xml:space="preserve">Реконструкция ТП-1246 с увеличением трансформаторной мощности на 0,300 МВА до 0,800 МВА </t>
  </si>
  <si>
    <t>O_003521</t>
  </si>
  <si>
    <t>928/24-23тп</t>
  </si>
  <si>
    <t>многоэтажное многоквартирное жилое здание со встроеными помещениями общественного назначения, К. Маркса ул., 182</t>
  </si>
  <si>
    <t>ТП-1246</t>
  </si>
  <si>
    <t>Строительство комплектной трансформаторной подстанции ТП-728 бетонного типа с трансформаторной мощностью 0,800 МВА с камерами КСО в РУ-6 кВ, панелями ЩО в РУ-0,4 кВ</t>
  </si>
  <si>
    <t>O_003655</t>
  </si>
  <si>
    <t>801/24-23тп</t>
  </si>
  <si>
    <t>многоэтажный многоквартирный дом, Коминтерн пос., Торфяная ул., 13б</t>
  </si>
  <si>
    <t>ТП-728</t>
  </si>
  <si>
    <t xml:space="preserve">Реконструкция ТП-1489 с увеличением трансформаторной мощности на 0,300 МВА до 0,800 МВА. </t>
  </si>
  <si>
    <t>O_003658</t>
  </si>
  <si>
    <t>1048/24-23тп</t>
  </si>
  <si>
    <t>производственное здание, Луганская ул., 57/1</t>
  </si>
  <si>
    <t>Общество с ограниченной ответственностью "ИМЛАЙТ-СВЕТОТЕХНИК"</t>
  </si>
  <si>
    <t>ТП-1489</t>
  </si>
  <si>
    <t>Реконструкция ТП-485 с увеличением трансформаторной мощности Т-2 на 0,380 МВА до 0,630 МВА с установкой вводной панелей с АВ на 1600 А, сборных шин 80*8 мм на 2 с.ш; рубильников РПС-34, 2 шт. на 1 и 2 с.ш РУ-0,4 кВ.</t>
  </si>
  <si>
    <t>O_004517</t>
  </si>
  <si>
    <t>1058/24-23тп</t>
  </si>
  <si>
    <t>офисно-складской комплекс (ВРУ-6), Весенняя ул., 50</t>
  </si>
  <si>
    <t>Общество с ограниченной ответственностью "Сент"</t>
  </si>
  <si>
    <t>ТП-485</t>
  </si>
  <si>
    <t>30;76</t>
  </si>
  <si>
    <t>19/24-23тп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</si>
  <si>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</si>
  <si>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19.03.2024 24.04.2024</t>
  </si>
  <si>
    <t>ТП-1071</t>
  </si>
  <si>
    <t>Строительство ТП-1076 с трансформаторной мощностью 1,260 МВА, кирпичное здание с камерами КСО в РУ-10 кВ, панелями ЩО в РУ-0,4 кВ</t>
  </si>
  <si>
    <t>N_003456</t>
  </si>
  <si>
    <t>ТП-1076</t>
  </si>
  <si>
    <t>Реконструкция ТП-126 с увеличением трансформаторной мощности на 0,460 МВА до 1,260 МВА с установкой двух линейных панелей и шинного моста на 1 с.ш.</t>
  </si>
  <si>
    <t>O_003510</t>
  </si>
  <si>
    <t>805/24-23тп</t>
  </si>
  <si>
    <t>многоквартирный жилой дом (ВРУ-1, ВРУ-2, ВРУ-3, ВРУ-4, ВРУ-5), ул.Розы Люксембург</t>
  </si>
  <si>
    <t>ТП-126</t>
  </si>
  <si>
    <t>O_003509</t>
  </si>
  <si>
    <t>O_003508</t>
  </si>
  <si>
    <t>Строительство КЛ-0,4 кВ РТП-104 (Ic) - ВРУ торгового комплекса (до гр.зем.участка) электрокабелем марки АПвБбШв-4х240 длиной 0,292 км</t>
  </si>
  <si>
    <t>J_002281</t>
  </si>
  <si>
    <t>571/24-12тп</t>
  </si>
  <si>
    <t>подземный торговый комплекс, Воровского ул., 94а</t>
  </si>
  <si>
    <t>Общество с ограниченной ответственностью "ИНТЕГРА"</t>
  </si>
  <si>
    <t>J_002283</t>
  </si>
  <si>
    <t>Строительство КЛ-0,4 кВ РТП-104 (IIc) - ВРУ торгового комплекса (до гр.зем.участка) электрокабелем марки АПвБбШв-4х240 длиной 0,292 км</t>
  </si>
  <si>
    <t>J_002282</t>
  </si>
  <si>
    <t>Установка на границе балансовой принадлежности электрических сетей Сетевой организации и Заявителя(опора ВЛ-10кВ ТП-1960-ТП-1165(1 с.ш.))  средства коммерческого учета электрической энергии (мощности) трехфазного непосредственного включения.</t>
  </si>
  <si>
    <t>N_003443</t>
  </si>
  <si>
    <t>1219/24-22тп</t>
  </si>
  <si>
    <t>здание склада, Щорса ул., 105</t>
  </si>
  <si>
    <t>ОБЩЕСТВО С ОГРАНИЧЕННОЙ ОТВЕТСТВЕННОСТЬЮ "ВЯТСКИЙ ПРИВОЗ"</t>
  </si>
  <si>
    <t>Установка в ВРУ школы по ул. Мостовицкая д.15(от ТП-1513) шести средств коммерческого учета электрической энергии (мощности) трёхфазных полукосвенного включения (по два в ВРУ-1 и ВРУ-2, и по одному в ВРУ-1(АВР) и ВРУ-2(АВР)).</t>
  </si>
  <si>
    <t>N_003450</t>
  </si>
  <si>
    <t>1391/24-22тп</t>
  </si>
  <si>
    <t>общеобразовательная школа на 1100 учащихся с бассейном и помещениями физкультурно-оздоровительного назначения, Мостовицкая ул., 15</t>
  </si>
  <si>
    <t>Реконструкция оборудования РУ-10 кВ ТП-1300 с установкой двух дополнительных камер КСО</t>
  </si>
  <si>
    <t>N_003391</t>
  </si>
  <si>
    <t>344/24-22тп</t>
  </si>
  <si>
    <t>трансформаторная подстанция 10/0,4кВ, К. Маркса ул., 180</t>
  </si>
  <si>
    <t>Индивидуальный предприниматель Юдинцев Сергей Леонидович</t>
  </si>
  <si>
    <t>ТП-1300</t>
  </si>
  <si>
    <t>Установку на границе балансовой принадлежности электрических сетей Сетевой организации и Заявителя (ТП-1300) средств коммерческого учета электической энергии (мощности) трёхфазных косвенного включения напряжением 10 кВ</t>
  </si>
  <si>
    <t>N_003390</t>
  </si>
  <si>
    <t>Реконструкция ТП-1071 с увеличением трансформаторной мощности на 0,740 МВА до 2 МВА с заменой  пинцетов ПК в РУ-10 кВ в  КСО на Т-1, Т-2., установкой четырех линейных панелей в РУ-0,4 кВ 1 и 2 с.ш., шинного моста на 1 с.ш.</t>
  </si>
  <si>
    <t>N_003487</t>
  </si>
  <si>
    <t>29.05.2023 29.05.2023 29.05.2023</t>
  </si>
  <si>
    <t>289/24-23тп  288/24-23тп 287/24-23тп</t>
  </si>
  <si>
    <t>01.12.2023 01.10.2023 01.10.2023</t>
  </si>
  <si>
    <t xml:space="preserve">многоквартирный жилой дом №20 (8 очередь строительства) в ЖК "ZNAK" в г.Кирове, Дмитрия Козулева ул., </t>
  </si>
  <si>
    <t>101;101</t>
  </si>
  <si>
    <t xml:space="preserve">Реконструкция ТП-586 с увеличением трансформаторной мощности на 0,460 МВА до 1,260 МВА </t>
  </si>
  <si>
    <t>O_003490</t>
  </si>
  <si>
    <t>26.06.2023 28.06.2023</t>
  </si>
  <si>
    <t>539/24-23тп 540/24-23тп</t>
  </si>
  <si>
    <t>0,0409308
0,0409308</t>
  </si>
  <si>
    <t>26.06.2024 28.10.2024</t>
  </si>
  <si>
    <t>многоэтажный многоквартирный жилой дом, Березниковкий пер., 38а
многоэтажный многоквартирный жилой дом, Березниковский пер., 38а корп.1</t>
  </si>
  <si>
    <t>0,249
0,1937</t>
  </si>
  <si>
    <t>ТП-586</t>
  </si>
  <si>
    <t xml:space="preserve">Реконструкция ТП-5000 с увеличением трансформаторной мощности на 0,480 МВА до 0,800 МВА </t>
  </si>
  <si>
    <t>O_003497</t>
  </si>
  <si>
    <t>346/24-21тп</t>
  </si>
  <si>
    <t>1,531 41864</t>
  </si>
  <si>
    <t>многоквартирный жилой дом, Лянгасово пос., Комсомольская ул., 55</t>
  </si>
  <si>
    <t>Общество с ограниченной ответственностью "СТРОИТЕЛЬНЫЕ СИСТЕМЫ"</t>
  </si>
  <si>
    <t>ТП-5000</t>
  </si>
  <si>
    <t>52;52</t>
  </si>
  <si>
    <t xml:space="preserve">Реконструкция ТП-1207 с увеличением трансформаторной мощности на 0,760 МВА до 1,260 МВА </t>
  </si>
  <si>
    <t>O_003498</t>
  </si>
  <si>
    <t>526/24-23тп</t>
  </si>
  <si>
    <t>многоквартирное секционное жилое здание со встроенно-пристроенными помещениями общественного назначения (ВРУ-1 и ВРУ-2), Потребкооперации ул., 40</t>
  </si>
  <si>
    <t>ТП-1207</t>
  </si>
  <si>
    <t xml:space="preserve">Расширение РУ-0,4кВ ТП-1270  путем установки на 2-й сш дополнительной линейной панели марки ЩО-70 </t>
  </si>
  <si>
    <t>O_004759</t>
  </si>
  <si>
    <t>319/24-23тп</t>
  </si>
  <si>
    <t>многоквартирный жилой дом, Левитана ул., 18а</t>
  </si>
  <si>
    <t>Общество с ограниченной ответственностью специализированный застройщик "Строительно - монтажное управление - 16"</t>
  </si>
  <si>
    <t xml:space="preserve">Расширение РТП-130 путем установки двух камер КСО с ВВ и РЗА 
  </t>
  </si>
  <si>
    <t>O_003520</t>
  </si>
  <si>
    <t>931/24-23тп</t>
  </si>
  <si>
    <t>завод технических фабрикатов, Кирово-Чепецкий р-н, Федяковское с/п,</t>
  </si>
  <si>
    <t>Общество с ограниченной ответственностью "РЕГИОНАЛЬНАЯ СЕТЬ"</t>
  </si>
  <si>
    <t>РТП-130</t>
  </si>
  <si>
    <t>Строительство  КЛ-0,4 кВ ТП-1247 (1 с.ш) – ВЛ "3-й Опытный пер."и  КЛ-0,4 кВ ТП-1247 (2 с.ш) – ВЛ "1-й и 2-й Опытный пер."электрокабелем марки АПвБШв-4х120 общей длиной 0,320 км. взамен действующих КЛ-0,4 кВ ТП-1334-ВЛ "3-й Опытный" электрокабелем марки АВБбШв-4х70 длиной 0,44 км. и КЛ-0,4кВ ТП-1334-ВЛ "1-й и 2-ой Опытный" электрокабелем марки АВБбШв-4х70 длиной 0,45 км.</t>
  </si>
  <si>
    <t>O_003506</t>
  </si>
  <si>
    <t>Строительство 3 КЛ-0,4кВ кВ ТП-634(II с.ш.) - ВЛ "Фидер 1", КЛ-0,4кВ кВ ТП-634(II с.ш.) - ВЛ "Север" и КЛ-0,4кВ кВ ТП-634(I с.ш.) - ВРУ Торфяная, 6 ( до гзу) электрокабелем АПвБШв-4 х120 общей длиной 0,202 км</t>
  </si>
  <si>
    <t>O_004741</t>
  </si>
  <si>
    <t>545/24-23тп</t>
  </si>
  <si>
    <t>общеобразовательная школа с бассейном и помещениями физкультурно-оздоровительного назначения, Коминтерн пос., Торфяная ул., 6а</t>
  </si>
  <si>
    <t>ОБЩЕСТВО С ОГРАНИЧЕННОЙ ОТВЕТСТВЕННОСТЬЮ "ДЕЛЬТА-СТРОЙ"</t>
  </si>
  <si>
    <t>ТП-634</t>
  </si>
  <si>
    <t xml:space="preserve">Реконструкция ТП-1516 с увеличением трансформаторной мощности на 0,760 МВА до 1,26 МВА. </t>
  </si>
  <si>
    <t>O_004710</t>
  </si>
  <si>
    <t>229/24-24тп
233/24-24тп</t>
  </si>
  <si>
    <t>0,033
0,033</t>
  </si>
  <si>
    <t>29.03.2026
15.10.2024</t>
  </si>
  <si>
    <t>2026
2024</t>
  </si>
  <si>
    <t>многоэтажный многоквартирный жилой дом, ул.Чистопрудненская, 13
многоэтажный многоквартирный жилой дом со встроенно-пристроенными помещениями общественного назначения (ВРУ-1, ВРУ-2, ВРУ-3), Чистопрудненская ул., 17</t>
  </si>
  <si>
    <t>0
0,15</t>
  </si>
  <si>
    <t>0,6956
0,668</t>
  </si>
  <si>
    <t>ТП-1516</t>
  </si>
  <si>
    <t>104;104</t>
  </si>
  <si>
    <t>Реконструкция ТП-1470 с увеличением трансформаторной мощности на 0,230 МВА до 0,630 МВА</t>
  </si>
  <si>
    <t>O_004307</t>
  </si>
  <si>
    <t>12.12.2023 12.12.2023</t>
  </si>
  <si>
    <t>1163/24-23тп 1164/24-23тп</t>
  </si>
  <si>
    <t>0,090
0,090</t>
  </si>
  <si>
    <t>12.06.2024 12.06.2024</t>
  </si>
  <si>
    <t xml:space="preserve"> производственное здание, 2-й Кирпичный пер., 2а
производственное здание, гк Автомобилист-247 тер.</t>
  </si>
  <si>
    <t>Истомин Константин Альбертович ИП</t>
  </si>
  <si>
    <t>0,15
0,15</t>
  </si>
  <si>
    <t>0,3
0,3</t>
  </si>
  <si>
    <t>ТП-1470</t>
  </si>
  <si>
    <t>Реконструкция ТП-1382 с увеличением трансформаторной мощности на 0,460 МВА до 1,260 МВА с установкой вводных панелей с АВ на 1600 А, 2 шт.</t>
  </si>
  <si>
    <t>O_004352</t>
  </si>
  <si>
    <t>14.12.2023 14.12.2023</t>
  </si>
  <si>
    <t>1191/24-23тп            1192/24-23тп</t>
  </si>
  <si>
    <t>0,041
0,041</t>
  </si>
  <si>
    <t>14.12.2024 14.12.2024</t>
  </si>
  <si>
    <t>многоквартирный жилой дом (6 эт.) первый этап строительства, пос.Чистые пруды
многоквартирный жилой дом (6 эт.) второй этап строительства, пос.Чистые пруды</t>
  </si>
  <si>
    <t>Жукова-Юдникова Ольга Васильевна ИП</t>
  </si>
  <si>
    <t>0,288
0,295</t>
  </si>
  <si>
    <t>ТП-1382</t>
  </si>
  <si>
    <t>20;20</t>
  </si>
  <si>
    <t>1, 14453</t>
  </si>
  <si>
    <t>Строительство 2КЛ-0,4 кВ ТП-1270(1 и 2 с.ш) – ВРУ ж/д ул. Левитана, 18а  электрокабелем марки АПвБШв-4х240 общей  длиной 0,476 км.</t>
  </si>
  <si>
    <t>O_003486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</si>
</sst>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dd/mm/yy;@"/>
    <numFmt numFmtId="166" formatCode="0.000000"/>
    <numFmt numFmtId="167" formatCode="0.00000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Arial"/>
      <family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1" fillId="0" borderId="0"/>
    <xf numFmtId="0" fontId="13" fillId="0" borderId="0"/>
    <xf numFmtId="0" fontId="17" fillId="0" borderId="0"/>
  </cellStyleXfs>
  <cellXfs count="244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14" fontId="2" fillId="0" borderId="0" xfId="1" applyNumberFormat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2" fillId="0" borderId="0" xfId="1" applyFont="1"/>
    <xf numFmtId="0" fontId="1" fillId="0" borderId="0" xfId="1" applyFont="1" applyAlignment="1">
      <alignment horizontal="center"/>
    </xf>
    <xf numFmtId="0" fontId="3" fillId="0" borderId="0" xfId="1" applyFont="1" applyAlignment="1">
      <alignment horizontal="centerContinuous"/>
    </xf>
    <xf numFmtId="0" fontId="2" fillId="0" borderId="0" xfId="1" applyFont="1" applyAlignment="1">
      <alignment horizontal="centerContinuous" vertical="center"/>
    </xf>
    <xf numFmtId="0" fontId="2" fillId="0" borderId="0" xfId="1" applyFont="1" applyAlignment="1">
      <alignment horizontal="centerContinuous" vertical="center" wrapText="1"/>
    </xf>
    <xf numFmtId="14" fontId="2" fillId="0" borderId="0" xfId="1" applyNumberFormat="1" applyFont="1" applyAlignment="1">
      <alignment horizontal="centerContinuous" vertical="center"/>
    </xf>
    <xf numFmtId="0" fontId="2" fillId="0" borderId="0" xfId="1" applyFont="1" applyAlignment="1">
      <alignment horizontal="centerContinuous"/>
    </xf>
    <xf numFmtId="0" fontId="1" fillId="0" borderId="0" xfId="1" applyFont="1" applyAlignment="1">
      <alignment horizontal="centerContinuous"/>
    </xf>
    <xf numFmtId="0" fontId="3" fillId="0" borderId="0" xfId="1" applyFont="1" applyAlignment="1">
      <alignment horizontal="center"/>
    </xf>
    <xf numFmtId="2" fontId="3" fillId="0" borderId="0" xfId="1" applyNumberFormat="1" applyFont="1" applyAlignment="1">
      <alignment horizontal="center"/>
    </xf>
    <xf numFmtId="0" fontId="2" fillId="0" borderId="0" xfId="1" applyFont="1" applyAlignment="1">
      <alignment vertical="center" wrapText="1"/>
    </xf>
    <xf numFmtId="0" fontId="4" fillId="0" borderId="0" xfId="1" applyFont="1" applyFill="1" applyAlignment="1">
      <alignment horizontal="centerContinuous"/>
    </xf>
    <xf numFmtId="0" fontId="4" fillId="0" borderId="0" xfId="1" applyFont="1" applyFill="1" applyAlignment="1">
      <alignment horizontal="centerContinuous" wrapText="1"/>
    </xf>
    <xf numFmtId="14" fontId="4" fillId="0" borderId="0" xfId="1" applyNumberFormat="1" applyFont="1" applyFill="1" applyAlignment="1">
      <alignment horizontal="centerContinuous"/>
    </xf>
    <xf numFmtId="0" fontId="4" fillId="0" borderId="0" xfId="1" applyFont="1" applyFill="1" applyAlignment="1"/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center"/>
    </xf>
    <xf numFmtId="14" fontId="4" fillId="0" borderId="0" xfId="1" applyNumberFormat="1" applyFont="1" applyFill="1" applyAlignment="1">
      <alignment horizontal="center"/>
    </xf>
    <xf numFmtId="0" fontId="2" fillId="0" borderId="0" xfId="2" applyFont="1" applyAlignment="1">
      <alignment horizontal="centerContinuous" vertical="center"/>
    </xf>
    <xf numFmtId="0" fontId="3" fillId="0" borderId="0" xfId="2" applyFont="1" applyAlignment="1">
      <alignment horizontal="centerContinuous" vertical="center"/>
    </xf>
    <xf numFmtId="0" fontId="3" fillId="0" borderId="0" xfId="2" applyFont="1" applyAlignment="1">
      <alignment horizontal="centerContinuous" vertical="center" wrapText="1"/>
    </xf>
    <xf numFmtId="14" fontId="3" fillId="0" borderId="0" xfId="2" applyNumberFormat="1" applyFont="1" applyAlignment="1">
      <alignment horizontal="centerContinuous" vertical="center"/>
    </xf>
    <xf numFmtId="0" fontId="2" fillId="0" borderId="0" xfId="2" applyFont="1" applyAlignment="1">
      <alignment horizontal="centerContinuous" vertical="top"/>
    </xf>
    <xf numFmtId="0" fontId="2" fillId="0" borderId="0" xfId="2" applyFont="1" applyAlignment="1">
      <alignment horizontal="centerContinuous" vertical="top" wrapText="1"/>
    </xf>
    <xf numFmtId="14" fontId="2" fillId="0" borderId="0" xfId="2" applyNumberFormat="1" applyFont="1" applyAlignment="1">
      <alignment horizontal="centerContinuous" vertical="top"/>
    </xf>
    <xf numFmtId="0" fontId="2" fillId="0" borderId="0" xfId="1" applyFont="1" applyAlignment="1"/>
    <xf numFmtId="0" fontId="2" fillId="0" borderId="0" xfId="1" applyFont="1" applyAlignment="1">
      <alignment wrapText="1"/>
    </xf>
    <xf numFmtId="14" fontId="2" fillId="0" borderId="0" xfId="1" applyNumberFormat="1" applyFont="1" applyAlignment="1">
      <alignment horizontal="center"/>
    </xf>
    <xf numFmtId="0" fontId="1" fillId="0" borderId="0" xfId="1" applyFont="1" applyFill="1" applyAlignment="1">
      <alignment horizontal="centerContinuous"/>
    </xf>
    <xf numFmtId="0" fontId="3" fillId="0" borderId="0" xfId="1" applyFont="1" applyAlignment="1">
      <alignment horizontal="centerContinuous" wrapText="1"/>
    </xf>
    <xf numFmtId="14" fontId="3" fillId="0" borderId="0" xfId="1" applyNumberFormat="1" applyFont="1" applyAlignment="1">
      <alignment horizontal="centerContinuous"/>
    </xf>
    <xf numFmtId="0" fontId="7" fillId="0" borderId="0" xfId="1" applyFont="1" applyAlignment="1">
      <alignment horizontal="center" vertical="center"/>
    </xf>
    <xf numFmtId="0" fontId="8" fillId="0" borderId="3" xfId="1" applyFont="1" applyFill="1" applyBorder="1" applyAlignment="1">
      <alignment horizontal="center" vertical="top" wrapText="1"/>
    </xf>
    <xf numFmtId="0" fontId="7" fillId="0" borderId="12" xfId="1" applyFont="1" applyFill="1" applyBorder="1" applyAlignment="1">
      <alignment horizontal="center" vertical="top" wrapText="1"/>
    </xf>
    <xf numFmtId="0" fontId="8" fillId="0" borderId="3" xfId="3" applyFont="1" applyBorder="1" applyAlignment="1">
      <alignment horizontal="center" vertical="top" wrapText="1"/>
    </xf>
    <xf numFmtId="14" fontId="8" fillId="0" borderId="3" xfId="3" applyNumberFormat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/>
    </xf>
    <xf numFmtId="0" fontId="2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164" fontId="3" fillId="0" borderId="3" xfId="2" applyNumberFormat="1" applyFont="1" applyFill="1" applyBorder="1" applyAlignment="1">
      <alignment horizontal="center" vertical="center"/>
    </xf>
    <xf numFmtId="164" fontId="3" fillId="0" borderId="3" xfId="2" applyNumberFormat="1" applyFont="1" applyFill="1" applyBorder="1" applyAlignment="1">
      <alignment horizontal="center" vertical="center" wrapText="1"/>
    </xf>
    <xf numFmtId="164" fontId="3" fillId="0" borderId="3" xfId="1" applyNumberFormat="1" applyFont="1" applyBorder="1" applyAlignment="1">
      <alignment horizontal="center" vertical="center"/>
    </xf>
    <xf numFmtId="0" fontId="3" fillId="0" borderId="0" xfId="1" applyFont="1"/>
    <xf numFmtId="0" fontId="1" fillId="0" borderId="0" xfId="1" applyFont="1"/>
    <xf numFmtId="164" fontId="10" fillId="0" borderId="3" xfId="2" applyNumberFormat="1" applyFont="1" applyFill="1" applyBorder="1" applyAlignment="1">
      <alignment horizontal="center" vertical="center"/>
    </xf>
    <xf numFmtId="164" fontId="10" fillId="0" borderId="3" xfId="2" applyNumberFormat="1" applyFont="1" applyFill="1" applyBorder="1" applyAlignment="1">
      <alignment horizontal="center" vertical="center" wrapText="1"/>
    </xf>
    <xf numFmtId="0" fontId="10" fillId="0" borderId="0" xfId="1" applyFont="1"/>
    <xf numFmtId="164" fontId="10" fillId="0" borderId="3" xfId="1" applyNumberFormat="1" applyFont="1" applyBorder="1" applyAlignment="1">
      <alignment horizontal="center" vertical="center"/>
    </xf>
    <xf numFmtId="164" fontId="1" fillId="0" borderId="3" xfId="2" applyNumberFormat="1" applyFont="1" applyFill="1" applyBorder="1" applyAlignment="1">
      <alignment horizontal="center" vertical="center"/>
    </xf>
    <xf numFmtId="164" fontId="1" fillId="0" borderId="3" xfId="1" applyNumberFormat="1" applyFont="1" applyBorder="1" applyAlignment="1">
      <alignment horizontal="center" vertical="center"/>
    </xf>
    <xf numFmtId="164" fontId="1" fillId="0" borderId="3" xfId="2" applyNumberFormat="1" applyFont="1" applyFill="1" applyBorder="1" applyAlignment="1">
      <alignment horizontal="left" vertical="center" wrapText="1"/>
    </xf>
    <xf numFmtId="164" fontId="3" fillId="0" borderId="3" xfId="1" applyNumberFormat="1" applyFont="1" applyBorder="1" applyAlignment="1">
      <alignment horizontal="center"/>
    </xf>
    <xf numFmtId="164" fontId="3" fillId="0" borderId="3" xfId="1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horizontal="center" vertical="center" wrapText="1"/>
    </xf>
    <xf numFmtId="164" fontId="1" fillId="0" borderId="3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/>
    </xf>
    <xf numFmtId="0" fontId="10" fillId="0" borderId="3" xfId="1" applyNumberFormat="1" applyFont="1" applyBorder="1" applyAlignment="1">
      <alignment horizontal="center" vertical="center"/>
    </xf>
    <xf numFmtId="0" fontId="1" fillId="0" borderId="3" xfId="1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vertical="center" wrapText="1"/>
    </xf>
    <xf numFmtId="165" fontId="2" fillId="0" borderId="3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vertical="center" wrapText="1"/>
    </xf>
    <xf numFmtId="0" fontId="1" fillId="0" borderId="3" xfId="0" applyNumberFormat="1" applyFont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/>
    </xf>
    <xf numFmtId="2" fontId="2" fillId="0" borderId="3" xfId="1" applyNumberFormat="1" applyFont="1" applyBorder="1" applyAlignment="1">
      <alignment horizontal="center" vertical="center"/>
    </xf>
    <xf numFmtId="14" fontId="2" fillId="0" borderId="3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vertical="center" wrapText="1"/>
    </xf>
    <xf numFmtId="0" fontId="1" fillId="0" borderId="3" xfId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 applyProtection="1">
      <alignment horizontal="center" vertical="center" wrapText="1"/>
    </xf>
    <xf numFmtId="164" fontId="10" fillId="0" borderId="3" xfId="1" applyNumberFormat="1" applyFont="1" applyFill="1" applyBorder="1" applyAlignment="1">
      <alignment horizontal="center" vertical="center"/>
    </xf>
    <xf numFmtId="164" fontId="1" fillId="0" borderId="3" xfId="1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0" fontId="2" fillId="0" borderId="0" xfId="0" applyNumberFormat="1" applyFont="1" applyBorder="1" applyAlignment="1">
      <alignment vertical="center"/>
    </xf>
    <xf numFmtId="0" fontId="2" fillId="0" borderId="0" xfId="1" applyFont="1" applyBorder="1"/>
    <xf numFmtId="0" fontId="2" fillId="0" borderId="3" xfId="0" applyNumberFormat="1" applyFont="1" applyBorder="1" applyAlignment="1">
      <alignment horizontal="left" vertical="center"/>
    </xf>
    <xf numFmtId="164" fontId="11" fillId="0" borderId="3" xfId="2" applyNumberFormat="1" applyFont="1" applyFill="1" applyBorder="1" applyAlignment="1">
      <alignment horizontal="center" vertical="center"/>
    </xf>
    <xf numFmtId="164" fontId="11" fillId="0" borderId="3" xfId="2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/>
    </xf>
    <xf numFmtId="0" fontId="11" fillId="0" borderId="3" xfId="1" applyNumberFormat="1" applyFont="1" applyFill="1" applyBorder="1" applyAlignment="1">
      <alignment horizontal="center" vertical="center"/>
    </xf>
    <xf numFmtId="164" fontId="11" fillId="0" borderId="3" xfId="1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/>
    </xf>
    <xf numFmtId="164" fontId="2" fillId="0" borderId="3" xfId="2" applyNumberFormat="1" applyFont="1" applyFill="1" applyBorder="1" applyAlignment="1">
      <alignment horizontal="left" vertical="center" wrapText="1"/>
    </xf>
    <xf numFmtId="164" fontId="2" fillId="0" borderId="3" xfId="1" applyNumberFormat="1" applyFont="1" applyFill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 wrapText="1"/>
    </xf>
    <xf numFmtId="164" fontId="11" fillId="0" borderId="3" xfId="1" applyNumberFormat="1" applyFont="1" applyBorder="1" applyAlignment="1">
      <alignment horizontal="center" vertical="center"/>
    </xf>
    <xf numFmtId="0" fontId="11" fillId="0" borderId="3" xfId="1" applyNumberFormat="1" applyFont="1" applyBorder="1" applyAlignment="1">
      <alignment horizontal="center" vertical="center"/>
    </xf>
    <xf numFmtId="164" fontId="11" fillId="0" borderId="3" xfId="1" applyNumberFormat="1" applyFont="1" applyBorder="1" applyAlignment="1">
      <alignment horizontal="center" vertical="center" wrapText="1"/>
    </xf>
    <xf numFmtId="0" fontId="10" fillId="0" borderId="3" xfId="1" applyNumberFormat="1" applyFont="1" applyFill="1" applyBorder="1" applyAlignment="1">
      <alignment horizontal="center" vertical="center"/>
    </xf>
    <xf numFmtId="164" fontId="10" fillId="0" borderId="3" xfId="1" applyNumberFormat="1" applyFont="1" applyFill="1" applyBorder="1" applyAlignment="1">
      <alignment horizontal="center" vertical="center" wrapText="1"/>
    </xf>
    <xf numFmtId="0" fontId="1" fillId="0" borderId="3" xfId="1" applyNumberFormat="1" applyFont="1" applyFill="1" applyBorder="1" applyAlignment="1">
      <alignment horizontal="center" vertical="center"/>
    </xf>
    <xf numFmtId="164" fontId="1" fillId="0" borderId="3" xfId="1" applyNumberFormat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2" fillId="0" borderId="3" xfId="4" applyNumberFormat="1" applyFont="1" applyBorder="1" applyAlignment="1">
      <alignment vertical="center" wrapText="1"/>
    </xf>
    <xf numFmtId="0" fontId="2" fillId="0" borderId="3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64" fontId="2" fillId="0" borderId="0" xfId="1" applyNumberFormat="1" applyFont="1" applyBorder="1" applyAlignment="1">
      <alignment horizontal="center" vertical="center" wrapText="1"/>
    </xf>
    <xf numFmtId="164" fontId="1" fillId="0" borderId="2" xfId="1" applyNumberFormat="1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horizontal="center" vertical="center"/>
    </xf>
    <xf numFmtId="164" fontId="2" fillId="0" borderId="7" xfId="1" applyNumberFormat="1" applyFont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0" fontId="2" fillId="0" borderId="13" xfId="1" applyFont="1" applyBorder="1"/>
    <xf numFmtId="0" fontId="1" fillId="0" borderId="3" xfId="0" applyFont="1" applyFill="1" applyBorder="1" applyAlignment="1" applyProtection="1">
      <alignment vertical="center" wrapText="1"/>
    </xf>
    <xf numFmtId="0" fontId="2" fillId="0" borderId="3" xfId="1" applyFont="1" applyBorder="1" applyAlignment="1">
      <alignment vertical="top" wrapText="1"/>
    </xf>
    <xf numFmtId="0" fontId="1" fillId="0" borderId="3" xfId="1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horizontal="center" vertical="center" wrapText="1"/>
    </xf>
    <xf numFmtId="14" fontId="1" fillId="0" borderId="3" xfId="1" applyNumberFormat="1" applyFont="1" applyFill="1" applyBorder="1" applyAlignment="1">
      <alignment horizontal="center" vertical="center" wrapText="1"/>
    </xf>
    <xf numFmtId="49" fontId="1" fillId="0" borderId="3" xfId="1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 applyProtection="1">
      <alignment horizontal="center" vertical="center"/>
    </xf>
    <xf numFmtId="0" fontId="1" fillId="0" borderId="3" xfId="4" applyNumberFormat="1" applyFont="1" applyFill="1" applyBorder="1" applyAlignment="1">
      <alignment vertical="center" wrapText="1"/>
    </xf>
    <xf numFmtId="0" fontId="1" fillId="0" borderId="3" xfId="0" applyNumberFormat="1" applyFont="1" applyFill="1" applyBorder="1" applyAlignment="1" applyProtection="1">
      <alignment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14" fontId="1" fillId="0" borderId="3" xfId="1" applyNumberFormat="1" applyFont="1" applyFill="1" applyBorder="1" applyAlignment="1">
      <alignment horizontal="center" vertical="center"/>
    </xf>
    <xf numFmtId="14" fontId="2" fillId="0" borderId="3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0" fontId="1" fillId="0" borderId="4" xfId="1" applyFont="1" applyBorder="1" applyAlignment="1">
      <alignment vertical="center" wrapText="1"/>
    </xf>
    <xf numFmtId="0" fontId="2" fillId="0" borderId="3" xfId="1" applyFont="1" applyBorder="1" applyAlignment="1">
      <alignment horizontal="center" vertical="center" wrapText="1"/>
    </xf>
    <xf numFmtId="0" fontId="1" fillId="0" borderId="3" xfId="1" applyFont="1" applyBorder="1" applyAlignment="1">
      <alignment vertical="top" wrapText="1"/>
    </xf>
    <xf numFmtId="0" fontId="1" fillId="0" borderId="3" xfId="0" applyFont="1" applyBorder="1" applyAlignment="1">
      <alignment horizontal="center" vertical="center"/>
    </xf>
    <xf numFmtId="166" fontId="1" fillId="0" borderId="14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2" xfId="1" applyFont="1" applyFill="1" applyBorder="1" applyAlignment="1">
      <alignment vertical="top" wrapText="1"/>
    </xf>
    <xf numFmtId="14" fontId="2" fillId="0" borderId="2" xfId="1" applyNumberFormat="1" applyFont="1" applyBorder="1" applyAlignment="1">
      <alignment horizontal="center" vertical="center" wrapText="1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/>
    </xf>
    <xf numFmtId="14" fontId="1" fillId="0" borderId="3" xfId="1" applyNumberFormat="1" applyFont="1" applyBorder="1" applyAlignment="1">
      <alignment horizontal="center" vertical="center" wrapText="1"/>
    </xf>
    <xf numFmtId="164" fontId="11" fillId="2" borderId="3" xfId="1" applyNumberFormat="1" applyFont="1" applyFill="1" applyBorder="1" applyAlignment="1">
      <alignment horizontal="center" vertical="center"/>
    </xf>
    <xf numFmtId="164" fontId="2" fillId="2" borderId="3" xfId="1" applyNumberFormat="1" applyFont="1" applyFill="1" applyBorder="1" applyAlignment="1">
      <alignment horizontal="center" vertical="center"/>
    </xf>
    <xf numFmtId="164" fontId="10" fillId="2" borderId="3" xfId="1" applyNumberFormat="1" applyFont="1" applyFill="1" applyBorder="1" applyAlignment="1">
      <alignment horizontal="center" vertical="center"/>
    </xf>
    <xf numFmtId="164" fontId="1" fillId="2" borderId="3" xfId="1" applyNumberFormat="1" applyFont="1" applyFill="1" applyBorder="1" applyAlignment="1">
      <alignment horizontal="center" vertical="center"/>
    </xf>
    <xf numFmtId="166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4" fontId="1" fillId="0" borderId="3" xfId="0" applyNumberFormat="1" applyFont="1" applyFill="1" applyBorder="1" applyAlignment="1">
      <alignment horizontal="center" vertical="center"/>
    </xf>
    <xf numFmtId="14" fontId="2" fillId="0" borderId="3" xfId="0" applyNumberFormat="1" applyFont="1" applyFill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14" fontId="2" fillId="0" borderId="2" xfId="1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 wrapText="1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vertical="center" wrapText="1"/>
    </xf>
    <xf numFmtId="0" fontId="2" fillId="0" borderId="7" xfId="0" applyNumberFormat="1" applyFont="1" applyFill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top" wrapText="1"/>
    </xf>
    <xf numFmtId="2" fontId="2" fillId="0" borderId="3" xfId="0" applyNumberFormat="1" applyFont="1" applyFill="1" applyBorder="1" applyAlignment="1" applyProtection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/>
    </xf>
    <xf numFmtId="166" fontId="2" fillId="0" borderId="3" xfId="0" applyNumberFormat="1" applyFont="1" applyBorder="1"/>
    <xf numFmtId="0" fontId="2" fillId="0" borderId="4" xfId="1" applyFont="1" applyBorder="1" applyAlignment="1">
      <alignment vertical="center" wrapText="1"/>
    </xf>
    <xf numFmtId="167" fontId="2" fillId="0" borderId="2" xfId="0" applyNumberFormat="1" applyFont="1" applyBorder="1" applyAlignment="1">
      <alignment vertic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/>
    </xf>
    <xf numFmtId="167" fontId="2" fillId="0" borderId="3" xfId="0" applyNumberFormat="1" applyFon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4" fontId="2" fillId="0" borderId="3" xfId="1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3" xfId="5" applyFont="1" applyFill="1" applyBorder="1" applyAlignment="1">
      <alignment vertical="top" wrapText="1"/>
    </xf>
    <xf numFmtId="0" fontId="16" fillId="0" borderId="3" xfId="0" applyNumberFormat="1" applyFont="1" applyFill="1" applyBorder="1" applyAlignment="1">
      <alignment horizontal="left" vertical="top" wrapText="1"/>
    </xf>
    <xf numFmtId="0" fontId="16" fillId="2" borderId="3" xfId="0" applyFont="1" applyFill="1" applyBorder="1" applyAlignment="1">
      <alignment wrapText="1"/>
    </xf>
    <xf numFmtId="166" fontId="1" fillId="0" borderId="3" xfId="0" applyNumberFormat="1" applyFont="1" applyBorder="1" applyAlignment="1">
      <alignment vertical="center"/>
    </xf>
    <xf numFmtId="0" fontId="2" fillId="0" borderId="3" xfId="1" applyFont="1" applyBorder="1" applyAlignment="1">
      <alignment horizontal="center"/>
    </xf>
    <xf numFmtId="0" fontId="16" fillId="2" borderId="1" xfId="0" applyFont="1" applyFill="1" applyBorder="1" applyAlignment="1">
      <alignment horizontal="left" wrapText="1"/>
    </xf>
    <xf numFmtId="0" fontId="18" fillId="0" borderId="3" xfId="1" applyFont="1" applyBorder="1" applyAlignment="1">
      <alignment horizontal="center" vertical="center"/>
    </xf>
    <xf numFmtId="14" fontId="18" fillId="0" borderId="3" xfId="1" applyNumberFormat="1" applyFont="1" applyBorder="1" applyAlignment="1">
      <alignment horizontal="center" vertical="center"/>
    </xf>
    <xf numFmtId="0" fontId="18" fillId="0" borderId="3" xfId="0" applyNumberFormat="1" applyFont="1" applyFill="1" applyBorder="1" applyAlignment="1">
      <alignment horizontal="center" vertical="center"/>
    </xf>
    <xf numFmtId="2" fontId="18" fillId="0" borderId="3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wrapText="1"/>
    </xf>
    <xf numFmtId="14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vertical="center" wrapText="1"/>
    </xf>
    <xf numFmtId="0" fontId="1" fillId="0" borderId="4" xfId="1" applyFont="1" applyFill="1" applyBorder="1" applyAlignment="1">
      <alignment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2" xfId="1" applyFont="1" applyFill="1" applyBorder="1" applyAlignment="1">
      <alignment horizontal="center" vertical="top" wrapText="1"/>
    </xf>
    <xf numFmtId="0" fontId="8" fillId="0" borderId="9" xfId="1" applyFont="1" applyFill="1" applyBorder="1" applyAlignment="1">
      <alignment horizontal="center" vertical="top" wrapText="1"/>
    </xf>
    <xf numFmtId="0" fontId="8" fillId="0" borderId="12" xfId="1" applyFont="1" applyFill="1" applyBorder="1" applyAlignment="1">
      <alignment horizontal="center" vertical="top" wrapText="1"/>
    </xf>
    <xf numFmtId="0" fontId="8" fillId="0" borderId="2" xfId="3" applyFont="1" applyBorder="1" applyAlignment="1">
      <alignment horizontal="center" vertical="top" wrapText="1"/>
    </xf>
    <xf numFmtId="0" fontId="8" fillId="0" borderId="12" xfId="3" applyFont="1" applyBorder="1" applyAlignment="1">
      <alignment horizontal="center" vertical="top" wrapText="1"/>
    </xf>
    <xf numFmtId="0" fontId="8" fillId="0" borderId="3" xfId="3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/>
    </xf>
    <xf numFmtId="0" fontId="7" fillId="0" borderId="3" xfId="1" applyFont="1" applyBorder="1" applyAlignment="1">
      <alignment horizontal="center" vertical="top" wrapText="1"/>
    </xf>
    <xf numFmtId="0" fontId="8" fillId="0" borderId="7" xfId="3" applyFont="1" applyFill="1" applyBorder="1" applyAlignment="1">
      <alignment horizontal="center" vertical="top" wrapText="1"/>
    </xf>
    <xf numFmtId="0" fontId="8" fillId="0" borderId="8" xfId="3" applyFont="1" applyFill="1" applyBorder="1" applyAlignment="1">
      <alignment horizontal="center" vertical="top" wrapText="1"/>
    </xf>
    <xf numFmtId="0" fontId="8" fillId="0" borderId="10" xfId="3" applyFont="1" applyFill="1" applyBorder="1" applyAlignment="1">
      <alignment horizontal="center" vertical="top" wrapText="1"/>
    </xf>
    <xf numFmtId="0" fontId="8" fillId="0" borderId="11" xfId="3" applyFont="1" applyFill="1" applyBorder="1" applyAlignment="1">
      <alignment horizontal="center" vertical="top" wrapText="1"/>
    </xf>
    <xf numFmtId="0" fontId="8" fillId="0" borderId="9" xfId="3" applyFont="1" applyBorder="1" applyAlignment="1">
      <alignment horizontal="center" vertical="top" wrapText="1"/>
    </xf>
    <xf numFmtId="0" fontId="7" fillId="0" borderId="2" xfId="1" applyFont="1" applyFill="1" applyBorder="1" applyAlignment="1">
      <alignment horizontal="center" vertical="top" wrapText="1"/>
    </xf>
    <xf numFmtId="0" fontId="7" fillId="0" borderId="12" xfId="1" applyFont="1" applyFill="1" applyBorder="1" applyAlignment="1">
      <alignment horizontal="center" vertical="top" wrapText="1"/>
    </xf>
    <xf numFmtId="0" fontId="7" fillId="0" borderId="3" xfId="1" applyFont="1" applyFill="1" applyBorder="1" applyAlignment="1">
      <alignment horizontal="center" vertical="top" wrapText="1"/>
    </xf>
    <xf numFmtId="0" fontId="2" fillId="0" borderId="1" xfId="1" applyFont="1" applyFill="1" applyBorder="1"/>
    <xf numFmtId="0" fontId="7" fillId="0" borderId="9" xfId="1" applyFont="1" applyFill="1" applyBorder="1" applyAlignment="1">
      <alignment horizontal="center" vertical="top" wrapText="1"/>
    </xf>
    <xf numFmtId="0" fontId="8" fillId="0" borderId="3" xfId="1" applyFont="1" applyBorder="1" applyAlignment="1">
      <alignment horizontal="center" vertical="top" wrapText="1"/>
    </xf>
    <xf numFmtId="2" fontId="8" fillId="0" borderId="2" xfId="1" applyNumberFormat="1" applyFont="1" applyFill="1" applyBorder="1" applyAlignment="1">
      <alignment horizontal="center" vertical="top" wrapText="1"/>
    </xf>
    <xf numFmtId="2" fontId="8" fillId="0" borderId="9" xfId="1" applyNumberFormat="1" applyFont="1" applyFill="1" applyBorder="1" applyAlignment="1">
      <alignment horizontal="center" vertical="top" wrapText="1"/>
    </xf>
    <xf numFmtId="2" fontId="8" fillId="0" borderId="12" xfId="1" applyNumberFormat="1" applyFont="1" applyFill="1" applyBorder="1" applyAlignment="1">
      <alignment horizontal="center" vertical="top" wrapText="1"/>
    </xf>
    <xf numFmtId="0" fontId="7" fillId="0" borderId="4" xfId="1" applyFont="1" applyFill="1" applyBorder="1" applyAlignment="1">
      <alignment horizontal="center" vertical="top" wrapText="1"/>
    </xf>
    <xf numFmtId="0" fontId="7" fillId="0" borderId="5" xfId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top" wrapText="1"/>
    </xf>
    <xf numFmtId="0" fontId="8" fillId="0" borderId="6" xfId="1" applyFont="1" applyFill="1" applyBorder="1" applyAlignment="1">
      <alignment horizontal="center" vertical="top" wrapText="1"/>
    </xf>
    <xf numFmtId="0" fontId="1" fillId="0" borderId="3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1"/>
    <cellStyle name="Обычный 3 2" xfId="5"/>
    <cellStyle name="Обычный 7" xfId="2"/>
    <cellStyle name="Обычный_11.1" xfId="4"/>
    <cellStyle name="Обычный_Форматы по компаниям_last" xfId="3"/>
  </cellStyles>
  <dxfs count="6"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5"/>
      <tableStyleElement type="headerRow" dxfId="4"/>
      <tableStyleElement type="firstRowStripe" dxfId="3"/>
    </tableStyle>
    <tableStyle name="TableStyleQueryResult" pivot="0" count="3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K71"/>
  <sheetViews>
    <sheetView tabSelected="1" zoomScale="55" zoomScaleNormal="55" zoomScaleSheetLayoutView="70" workbookViewId="0"/>
  </sheetViews>
  <sheetFormatPr defaultRowHeight="15.75" x14ac:dyDescent="0.25"/>
  <cols>
    <col min="1" max="1" width="9.85546875" style="1" customWidth="1"/>
    <col min="2" max="2" width="75.140625" style="2" customWidth="1"/>
    <col min="3" max="3" width="14.85546875" style="3" customWidth="1"/>
    <col min="4" max="4" width="16" style="3" customWidth="1"/>
    <col min="5" max="5" width="18.140625" style="3" customWidth="1"/>
    <col min="6" max="6" width="17.42578125" style="2" customWidth="1"/>
    <col min="7" max="7" width="14.42578125" style="4" customWidth="1"/>
    <col min="8" max="8" width="13.5703125" style="3" customWidth="1"/>
    <col min="9" max="9" width="6.7109375" style="3" customWidth="1"/>
    <col min="10" max="10" width="9.7109375" style="3" customWidth="1"/>
    <col min="11" max="16" width="9.140625" style="3" customWidth="1"/>
    <col min="17" max="17" width="39.7109375" style="2" customWidth="1"/>
    <col min="18" max="18" width="21.7109375" style="18" customWidth="1"/>
    <col min="19" max="19" width="9.42578125" style="3" customWidth="1"/>
    <col min="20" max="20" width="11.28515625" style="3" customWidth="1"/>
    <col min="21" max="21" width="12.140625" style="3" customWidth="1"/>
    <col min="22" max="22" width="9.5703125" style="3" customWidth="1"/>
    <col min="23" max="23" width="15.42578125" style="6" customWidth="1"/>
    <col min="24" max="24" width="9.5703125" style="3" customWidth="1"/>
    <col min="25" max="30" width="9.5703125" style="1" customWidth="1"/>
    <col min="31" max="33" width="13.140625" style="1" customWidth="1"/>
    <col min="34" max="34" width="16.28515625" style="1" customWidth="1"/>
    <col min="35" max="92" width="9.140625" style="8"/>
    <col min="93" max="93" width="4.42578125" style="8" bestFit="1" customWidth="1"/>
    <col min="94" max="94" width="18.28515625" style="8" bestFit="1" customWidth="1"/>
    <col min="95" max="95" width="19" style="8" bestFit="1" customWidth="1"/>
    <col min="96" max="96" width="15.42578125" style="8" bestFit="1" customWidth="1"/>
    <col min="97" max="98" width="12.42578125" style="8" bestFit="1" customWidth="1"/>
    <col min="99" max="99" width="7.140625" style="8" bestFit="1" customWidth="1"/>
    <col min="100" max="100" width="10.140625" style="8" bestFit="1" customWidth="1"/>
    <col min="101" max="101" width="15.85546875" style="8" bestFit="1" customWidth="1"/>
    <col min="102" max="102" width="15.140625" style="8" bestFit="1" customWidth="1"/>
    <col min="103" max="103" width="18.28515625" style="8" bestFit="1" customWidth="1"/>
    <col min="104" max="104" width="13.28515625" style="8" bestFit="1" customWidth="1"/>
    <col min="105" max="105" width="19.28515625" style="8" customWidth="1"/>
    <col min="106" max="106" width="15.140625" style="8" customWidth="1"/>
    <col min="107" max="107" width="21" style="8" bestFit="1" customWidth="1"/>
    <col min="108" max="108" width="17.140625" style="8" bestFit="1" customWidth="1"/>
    <col min="109" max="109" width="16.85546875" style="8" bestFit="1" customWidth="1"/>
    <col min="110" max="110" width="16.7109375" style="8" bestFit="1" customWidth="1"/>
    <col min="111" max="111" width="15.7109375" style="8" bestFit="1" customWidth="1"/>
    <col min="112" max="112" width="16.28515625" style="8" bestFit="1" customWidth="1"/>
    <col min="113" max="113" width="17.28515625" style="8" customWidth="1"/>
    <col min="114" max="114" width="23.42578125" style="8" bestFit="1" customWidth="1"/>
    <col min="115" max="115" width="31.85546875" style="8" bestFit="1" customWidth="1"/>
    <col min="116" max="116" width="7.85546875" style="8" bestFit="1" customWidth="1"/>
    <col min="117" max="117" width="5.7109375" style="8" bestFit="1" customWidth="1"/>
    <col min="118" max="118" width="9.140625" style="8" bestFit="1" customWidth="1"/>
    <col min="119" max="119" width="13.5703125" style="8" bestFit="1" customWidth="1"/>
    <col min="120" max="348" width="9.140625" style="8"/>
    <col min="349" max="349" width="4.42578125" style="8" bestFit="1" customWidth="1"/>
    <col min="350" max="350" width="18.28515625" style="8" bestFit="1" customWidth="1"/>
    <col min="351" max="351" width="19" style="8" bestFit="1" customWidth="1"/>
    <col min="352" max="352" width="15.42578125" style="8" bestFit="1" customWidth="1"/>
    <col min="353" max="354" width="12.42578125" style="8" bestFit="1" customWidth="1"/>
    <col min="355" max="355" width="7.140625" style="8" bestFit="1" customWidth="1"/>
    <col min="356" max="356" width="10.140625" style="8" bestFit="1" customWidth="1"/>
    <col min="357" max="357" width="15.85546875" style="8" bestFit="1" customWidth="1"/>
    <col min="358" max="358" width="15.140625" style="8" bestFit="1" customWidth="1"/>
    <col min="359" max="359" width="18.28515625" style="8" bestFit="1" customWidth="1"/>
    <col min="360" max="360" width="13.28515625" style="8" bestFit="1" customWidth="1"/>
    <col min="361" max="361" width="19.28515625" style="8" customWidth="1"/>
    <col min="362" max="362" width="15.140625" style="8" customWidth="1"/>
    <col min="363" max="363" width="21" style="8" bestFit="1" customWidth="1"/>
    <col min="364" max="364" width="17.140625" style="8" bestFit="1" customWidth="1"/>
    <col min="365" max="365" width="16.85546875" style="8" bestFit="1" customWidth="1"/>
    <col min="366" max="366" width="16.7109375" style="8" bestFit="1" customWidth="1"/>
    <col min="367" max="367" width="15.7109375" style="8" bestFit="1" customWidth="1"/>
    <col min="368" max="368" width="16.28515625" style="8" bestFit="1" customWidth="1"/>
    <col min="369" max="369" width="17.28515625" style="8" customWidth="1"/>
    <col min="370" max="370" width="23.42578125" style="8" bestFit="1" customWidth="1"/>
    <col min="371" max="371" width="31.85546875" style="8" bestFit="1" customWidth="1"/>
    <col min="372" max="372" width="7.85546875" style="8" bestFit="1" customWidth="1"/>
    <col min="373" max="373" width="5.7109375" style="8" bestFit="1" customWidth="1"/>
    <col min="374" max="374" width="9.140625" style="8" bestFit="1" customWidth="1"/>
    <col min="375" max="375" width="13.5703125" style="8" bestFit="1" customWidth="1"/>
    <col min="376" max="604" width="9.140625" style="8"/>
    <col min="605" max="605" width="4.42578125" style="8" bestFit="1" customWidth="1"/>
    <col min="606" max="606" width="18.28515625" style="8" bestFit="1" customWidth="1"/>
    <col min="607" max="607" width="19" style="8" bestFit="1" customWidth="1"/>
    <col min="608" max="608" width="15.42578125" style="8" bestFit="1" customWidth="1"/>
    <col min="609" max="610" width="12.42578125" style="8" bestFit="1" customWidth="1"/>
    <col min="611" max="611" width="7.140625" style="8" bestFit="1" customWidth="1"/>
    <col min="612" max="612" width="10.140625" style="8" bestFit="1" customWidth="1"/>
    <col min="613" max="613" width="15.85546875" style="8" bestFit="1" customWidth="1"/>
    <col min="614" max="614" width="15.140625" style="8" bestFit="1" customWidth="1"/>
    <col min="615" max="615" width="18.28515625" style="8" bestFit="1" customWidth="1"/>
    <col min="616" max="616" width="13.28515625" style="8" bestFit="1" customWidth="1"/>
    <col min="617" max="617" width="19.28515625" style="8" customWidth="1"/>
    <col min="618" max="618" width="15.140625" style="8" customWidth="1"/>
    <col min="619" max="619" width="21" style="8" bestFit="1" customWidth="1"/>
    <col min="620" max="620" width="17.140625" style="8" bestFit="1" customWidth="1"/>
    <col min="621" max="621" width="16.85546875" style="8" bestFit="1" customWidth="1"/>
    <col min="622" max="622" width="16.7109375" style="8" bestFit="1" customWidth="1"/>
    <col min="623" max="623" width="15.7109375" style="8" bestFit="1" customWidth="1"/>
    <col min="624" max="624" width="16.28515625" style="8" bestFit="1" customWidth="1"/>
    <col min="625" max="625" width="17.28515625" style="8" customWidth="1"/>
    <col min="626" max="626" width="23.42578125" style="8" bestFit="1" customWidth="1"/>
    <col min="627" max="627" width="31.85546875" style="8" bestFit="1" customWidth="1"/>
    <col min="628" max="628" width="7.85546875" style="8" bestFit="1" customWidth="1"/>
    <col min="629" max="629" width="5.7109375" style="8" bestFit="1" customWidth="1"/>
    <col min="630" max="630" width="9.140625" style="8" bestFit="1" customWidth="1"/>
    <col min="631" max="631" width="13.5703125" style="8" bestFit="1" customWidth="1"/>
    <col min="632" max="860" width="9.140625" style="8"/>
    <col min="861" max="861" width="4.42578125" style="8" bestFit="1" customWidth="1"/>
    <col min="862" max="862" width="18.28515625" style="8" bestFit="1" customWidth="1"/>
    <col min="863" max="863" width="19" style="8" bestFit="1" customWidth="1"/>
    <col min="864" max="864" width="15.42578125" style="8" bestFit="1" customWidth="1"/>
    <col min="865" max="866" width="12.42578125" style="8" bestFit="1" customWidth="1"/>
    <col min="867" max="867" width="7.140625" style="8" bestFit="1" customWidth="1"/>
    <col min="868" max="868" width="10.140625" style="8" bestFit="1" customWidth="1"/>
    <col min="869" max="869" width="15.85546875" style="8" bestFit="1" customWidth="1"/>
    <col min="870" max="870" width="15.140625" style="8" bestFit="1" customWidth="1"/>
    <col min="871" max="871" width="18.28515625" style="8" bestFit="1" customWidth="1"/>
    <col min="872" max="872" width="13.28515625" style="8" bestFit="1" customWidth="1"/>
    <col min="873" max="873" width="19.28515625" style="8" customWidth="1"/>
    <col min="874" max="874" width="15.140625" style="8" customWidth="1"/>
    <col min="875" max="875" width="21" style="8" bestFit="1" customWidth="1"/>
    <col min="876" max="876" width="17.140625" style="8" bestFit="1" customWidth="1"/>
    <col min="877" max="877" width="16.85546875" style="8" bestFit="1" customWidth="1"/>
    <col min="878" max="878" width="16.7109375" style="8" bestFit="1" customWidth="1"/>
    <col min="879" max="879" width="15.7109375" style="8" bestFit="1" customWidth="1"/>
    <col min="880" max="880" width="16.28515625" style="8" bestFit="1" customWidth="1"/>
    <col min="881" max="881" width="17.28515625" style="8" customWidth="1"/>
    <col min="882" max="882" width="23.42578125" style="8" bestFit="1" customWidth="1"/>
    <col min="883" max="883" width="31.85546875" style="8" bestFit="1" customWidth="1"/>
    <col min="884" max="884" width="7.85546875" style="8" bestFit="1" customWidth="1"/>
    <col min="885" max="885" width="5.7109375" style="8" bestFit="1" customWidth="1"/>
    <col min="886" max="886" width="9.140625" style="8" bestFit="1" customWidth="1"/>
    <col min="887" max="887" width="13.5703125" style="8" bestFit="1" customWidth="1"/>
    <col min="888" max="1116" width="9.140625" style="8"/>
    <col min="1117" max="1117" width="4.42578125" style="8" bestFit="1" customWidth="1"/>
    <col min="1118" max="1118" width="18.28515625" style="8" bestFit="1" customWidth="1"/>
    <col min="1119" max="1119" width="19" style="8" bestFit="1" customWidth="1"/>
    <col min="1120" max="1120" width="15.42578125" style="8" bestFit="1" customWidth="1"/>
    <col min="1121" max="1122" width="12.42578125" style="8" bestFit="1" customWidth="1"/>
    <col min="1123" max="1123" width="7.140625" style="8" bestFit="1" customWidth="1"/>
    <col min="1124" max="1124" width="10.140625" style="8" bestFit="1" customWidth="1"/>
    <col min="1125" max="1125" width="15.85546875" style="8" bestFit="1" customWidth="1"/>
    <col min="1126" max="1126" width="15.140625" style="8" bestFit="1" customWidth="1"/>
    <col min="1127" max="1127" width="18.28515625" style="8" bestFit="1" customWidth="1"/>
    <col min="1128" max="1128" width="13.28515625" style="8" bestFit="1" customWidth="1"/>
    <col min="1129" max="1129" width="19.28515625" style="8" customWidth="1"/>
    <col min="1130" max="1130" width="15.140625" style="8" customWidth="1"/>
    <col min="1131" max="1131" width="21" style="8" bestFit="1" customWidth="1"/>
    <col min="1132" max="1132" width="17.140625" style="8" bestFit="1" customWidth="1"/>
    <col min="1133" max="1133" width="16.85546875" style="8" bestFit="1" customWidth="1"/>
    <col min="1134" max="1134" width="16.7109375" style="8" bestFit="1" customWidth="1"/>
    <col min="1135" max="1135" width="15.7109375" style="8" bestFit="1" customWidth="1"/>
    <col min="1136" max="1136" width="16.28515625" style="8" bestFit="1" customWidth="1"/>
    <col min="1137" max="1137" width="17.28515625" style="8" customWidth="1"/>
    <col min="1138" max="1138" width="23.42578125" style="8" bestFit="1" customWidth="1"/>
    <col min="1139" max="1139" width="31.85546875" style="8" bestFit="1" customWidth="1"/>
    <col min="1140" max="1140" width="7.85546875" style="8" bestFit="1" customWidth="1"/>
    <col min="1141" max="1141" width="5.7109375" style="8" bestFit="1" customWidth="1"/>
    <col min="1142" max="1142" width="9.140625" style="8" bestFit="1" customWidth="1"/>
    <col min="1143" max="1143" width="13.5703125" style="8" bestFit="1" customWidth="1"/>
    <col min="1144" max="1372" width="9.140625" style="8"/>
    <col min="1373" max="1373" width="4.42578125" style="8" bestFit="1" customWidth="1"/>
    <col min="1374" max="1374" width="18.28515625" style="8" bestFit="1" customWidth="1"/>
    <col min="1375" max="1375" width="19" style="8" bestFit="1" customWidth="1"/>
    <col min="1376" max="1376" width="15.42578125" style="8" bestFit="1" customWidth="1"/>
    <col min="1377" max="1378" width="12.42578125" style="8" bestFit="1" customWidth="1"/>
    <col min="1379" max="1379" width="7.140625" style="8" bestFit="1" customWidth="1"/>
    <col min="1380" max="1380" width="10.140625" style="8" bestFit="1" customWidth="1"/>
    <col min="1381" max="1381" width="15.85546875" style="8" bestFit="1" customWidth="1"/>
    <col min="1382" max="1382" width="15.140625" style="8" bestFit="1" customWidth="1"/>
    <col min="1383" max="1383" width="18.28515625" style="8" bestFit="1" customWidth="1"/>
    <col min="1384" max="1384" width="13.28515625" style="8" bestFit="1" customWidth="1"/>
    <col min="1385" max="1385" width="19.28515625" style="8" customWidth="1"/>
    <col min="1386" max="1386" width="15.140625" style="8" customWidth="1"/>
    <col min="1387" max="1387" width="21" style="8" bestFit="1" customWidth="1"/>
    <col min="1388" max="1388" width="17.140625" style="8" bestFit="1" customWidth="1"/>
    <col min="1389" max="1389" width="16.85546875" style="8" bestFit="1" customWidth="1"/>
    <col min="1390" max="1390" width="16.7109375" style="8" bestFit="1" customWidth="1"/>
    <col min="1391" max="1391" width="15.7109375" style="8" bestFit="1" customWidth="1"/>
    <col min="1392" max="1392" width="16.28515625" style="8" bestFit="1" customWidth="1"/>
    <col min="1393" max="1393" width="17.28515625" style="8" customWidth="1"/>
    <col min="1394" max="1394" width="23.42578125" style="8" bestFit="1" customWidth="1"/>
    <col min="1395" max="1395" width="31.85546875" style="8" bestFit="1" customWidth="1"/>
    <col min="1396" max="1396" width="7.85546875" style="8" bestFit="1" customWidth="1"/>
    <col min="1397" max="1397" width="5.7109375" style="8" bestFit="1" customWidth="1"/>
    <col min="1398" max="1398" width="9.140625" style="8" bestFit="1" customWidth="1"/>
    <col min="1399" max="1399" width="13.5703125" style="8" bestFit="1" customWidth="1"/>
    <col min="1400" max="1628" width="9.140625" style="8"/>
    <col min="1629" max="1629" width="4.42578125" style="8" bestFit="1" customWidth="1"/>
    <col min="1630" max="1630" width="18.28515625" style="8" bestFit="1" customWidth="1"/>
    <col min="1631" max="1631" width="19" style="8" bestFit="1" customWidth="1"/>
    <col min="1632" max="1632" width="15.42578125" style="8" bestFit="1" customWidth="1"/>
    <col min="1633" max="1634" width="12.42578125" style="8" bestFit="1" customWidth="1"/>
    <col min="1635" max="1635" width="7.140625" style="8" bestFit="1" customWidth="1"/>
    <col min="1636" max="1636" width="10.140625" style="8" bestFit="1" customWidth="1"/>
    <col min="1637" max="1637" width="15.85546875" style="8" bestFit="1" customWidth="1"/>
    <col min="1638" max="1638" width="15.140625" style="8" bestFit="1" customWidth="1"/>
    <col min="1639" max="1639" width="18.28515625" style="8" bestFit="1" customWidth="1"/>
    <col min="1640" max="1640" width="13.28515625" style="8" bestFit="1" customWidth="1"/>
    <col min="1641" max="1641" width="19.28515625" style="8" customWidth="1"/>
    <col min="1642" max="1642" width="15.140625" style="8" customWidth="1"/>
    <col min="1643" max="1643" width="21" style="8" bestFit="1" customWidth="1"/>
    <col min="1644" max="1644" width="17.140625" style="8" bestFit="1" customWidth="1"/>
    <col min="1645" max="1645" width="16.85546875" style="8" bestFit="1" customWidth="1"/>
    <col min="1646" max="1646" width="16.7109375" style="8" bestFit="1" customWidth="1"/>
    <col min="1647" max="1647" width="15.7109375" style="8" bestFit="1" customWidth="1"/>
    <col min="1648" max="1648" width="16.28515625" style="8" bestFit="1" customWidth="1"/>
    <col min="1649" max="1649" width="17.28515625" style="8" customWidth="1"/>
    <col min="1650" max="1650" width="23.42578125" style="8" bestFit="1" customWidth="1"/>
    <col min="1651" max="1651" width="31.85546875" style="8" bestFit="1" customWidth="1"/>
    <col min="1652" max="1652" width="7.85546875" style="8" bestFit="1" customWidth="1"/>
    <col min="1653" max="1653" width="5.7109375" style="8" bestFit="1" customWidth="1"/>
    <col min="1654" max="1654" width="9.140625" style="8" bestFit="1" customWidth="1"/>
    <col min="1655" max="1655" width="13.5703125" style="8" bestFit="1" customWidth="1"/>
    <col min="1656" max="1884" width="9.140625" style="8"/>
    <col min="1885" max="1885" width="4.42578125" style="8" bestFit="1" customWidth="1"/>
    <col min="1886" max="1886" width="18.28515625" style="8" bestFit="1" customWidth="1"/>
    <col min="1887" max="1887" width="19" style="8" bestFit="1" customWidth="1"/>
    <col min="1888" max="1888" width="15.42578125" style="8" bestFit="1" customWidth="1"/>
    <col min="1889" max="1890" width="12.42578125" style="8" bestFit="1" customWidth="1"/>
    <col min="1891" max="1891" width="7.140625" style="8" bestFit="1" customWidth="1"/>
    <col min="1892" max="1892" width="10.140625" style="8" bestFit="1" customWidth="1"/>
    <col min="1893" max="1893" width="15.85546875" style="8" bestFit="1" customWidth="1"/>
    <col min="1894" max="1894" width="15.140625" style="8" bestFit="1" customWidth="1"/>
    <col min="1895" max="1895" width="18.28515625" style="8" bestFit="1" customWidth="1"/>
    <col min="1896" max="1896" width="13.28515625" style="8" bestFit="1" customWidth="1"/>
    <col min="1897" max="1897" width="19.28515625" style="8" customWidth="1"/>
    <col min="1898" max="1898" width="15.140625" style="8" customWidth="1"/>
    <col min="1899" max="1899" width="21" style="8" bestFit="1" customWidth="1"/>
    <col min="1900" max="1900" width="17.140625" style="8" bestFit="1" customWidth="1"/>
    <col min="1901" max="1901" width="16.85546875" style="8" bestFit="1" customWidth="1"/>
    <col min="1902" max="1902" width="16.7109375" style="8" bestFit="1" customWidth="1"/>
    <col min="1903" max="1903" width="15.7109375" style="8" bestFit="1" customWidth="1"/>
    <col min="1904" max="1904" width="16.28515625" style="8" bestFit="1" customWidth="1"/>
    <col min="1905" max="1905" width="17.28515625" style="8" customWidth="1"/>
    <col min="1906" max="1906" width="23.42578125" style="8" bestFit="1" customWidth="1"/>
    <col min="1907" max="1907" width="31.85546875" style="8" bestFit="1" customWidth="1"/>
    <col min="1908" max="1908" width="7.85546875" style="8" bestFit="1" customWidth="1"/>
    <col min="1909" max="1909" width="5.7109375" style="8" bestFit="1" customWidth="1"/>
    <col min="1910" max="1910" width="9.140625" style="8" bestFit="1" customWidth="1"/>
    <col min="1911" max="1911" width="13.5703125" style="8" bestFit="1" customWidth="1"/>
    <col min="1912" max="2140" width="9.140625" style="8"/>
    <col min="2141" max="2141" width="4.42578125" style="8" bestFit="1" customWidth="1"/>
    <col min="2142" max="2142" width="18.28515625" style="8" bestFit="1" customWidth="1"/>
    <col min="2143" max="2143" width="19" style="8" bestFit="1" customWidth="1"/>
    <col min="2144" max="2144" width="15.42578125" style="8" bestFit="1" customWidth="1"/>
    <col min="2145" max="2146" width="12.42578125" style="8" bestFit="1" customWidth="1"/>
    <col min="2147" max="2147" width="7.140625" style="8" bestFit="1" customWidth="1"/>
    <col min="2148" max="2148" width="10.140625" style="8" bestFit="1" customWidth="1"/>
    <col min="2149" max="2149" width="15.85546875" style="8" bestFit="1" customWidth="1"/>
    <col min="2150" max="2150" width="15.140625" style="8" bestFit="1" customWidth="1"/>
    <col min="2151" max="2151" width="18.28515625" style="8" bestFit="1" customWidth="1"/>
    <col min="2152" max="2152" width="13.28515625" style="8" bestFit="1" customWidth="1"/>
    <col min="2153" max="2153" width="19.28515625" style="8" customWidth="1"/>
    <col min="2154" max="2154" width="15.140625" style="8" customWidth="1"/>
    <col min="2155" max="2155" width="21" style="8" bestFit="1" customWidth="1"/>
    <col min="2156" max="2156" width="17.140625" style="8" bestFit="1" customWidth="1"/>
    <col min="2157" max="2157" width="16.85546875" style="8" bestFit="1" customWidth="1"/>
    <col min="2158" max="2158" width="16.7109375" style="8" bestFit="1" customWidth="1"/>
    <col min="2159" max="2159" width="15.7109375" style="8" bestFit="1" customWidth="1"/>
    <col min="2160" max="2160" width="16.28515625" style="8" bestFit="1" customWidth="1"/>
    <col min="2161" max="2161" width="17.28515625" style="8" customWidth="1"/>
    <col min="2162" max="2162" width="23.42578125" style="8" bestFit="1" customWidth="1"/>
    <col min="2163" max="2163" width="31.85546875" style="8" bestFit="1" customWidth="1"/>
    <col min="2164" max="2164" width="7.85546875" style="8" bestFit="1" customWidth="1"/>
    <col min="2165" max="2165" width="5.7109375" style="8" bestFit="1" customWidth="1"/>
    <col min="2166" max="2166" width="9.140625" style="8" bestFit="1" customWidth="1"/>
    <col min="2167" max="2167" width="13.5703125" style="8" bestFit="1" customWidth="1"/>
    <col min="2168" max="2396" width="9.140625" style="8"/>
    <col min="2397" max="2397" width="4.42578125" style="8" bestFit="1" customWidth="1"/>
    <col min="2398" max="2398" width="18.28515625" style="8" bestFit="1" customWidth="1"/>
    <col min="2399" max="2399" width="19" style="8" bestFit="1" customWidth="1"/>
    <col min="2400" max="2400" width="15.42578125" style="8" bestFit="1" customWidth="1"/>
    <col min="2401" max="2402" width="12.42578125" style="8" bestFit="1" customWidth="1"/>
    <col min="2403" max="2403" width="7.140625" style="8" bestFit="1" customWidth="1"/>
    <col min="2404" max="2404" width="10.140625" style="8" bestFit="1" customWidth="1"/>
    <col min="2405" max="2405" width="15.85546875" style="8" bestFit="1" customWidth="1"/>
    <col min="2406" max="2406" width="15.140625" style="8" bestFit="1" customWidth="1"/>
    <col min="2407" max="2407" width="18.28515625" style="8" bestFit="1" customWidth="1"/>
    <col min="2408" max="2408" width="13.28515625" style="8" bestFit="1" customWidth="1"/>
    <col min="2409" max="2409" width="19.28515625" style="8" customWidth="1"/>
    <col min="2410" max="2410" width="15.140625" style="8" customWidth="1"/>
    <col min="2411" max="2411" width="21" style="8" bestFit="1" customWidth="1"/>
    <col min="2412" max="2412" width="17.140625" style="8" bestFit="1" customWidth="1"/>
    <col min="2413" max="2413" width="16.85546875" style="8" bestFit="1" customWidth="1"/>
    <col min="2414" max="2414" width="16.7109375" style="8" bestFit="1" customWidth="1"/>
    <col min="2415" max="2415" width="15.7109375" style="8" bestFit="1" customWidth="1"/>
    <col min="2416" max="2416" width="16.28515625" style="8" bestFit="1" customWidth="1"/>
    <col min="2417" max="2417" width="17.28515625" style="8" customWidth="1"/>
    <col min="2418" max="2418" width="23.42578125" style="8" bestFit="1" customWidth="1"/>
    <col min="2419" max="2419" width="31.85546875" style="8" bestFit="1" customWidth="1"/>
    <col min="2420" max="2420" width="7.85546875" style="8" bestFit="1" customWidth="1"/>
    <col min="2421" max="2421" width="5.7109375" style="8" bestFit="1" customWidth="1"/>
    <col min="2422" max="2422" width="9.140625" style="8" bestFit="1" customWidth="1"/>
    <col min="2423" max="2423" width="13.5703125" style="8" bestFit="1" customWidth="1"/>
    <col min="2424" max="2652" width="9.140625" style="8"/>
    <col min="2653" max="2653" width="4.42578125" style="8" bestFit="1" customWidth="1"/>
    <col min="2654" max="2654" width="18.28515625" style="8" bestFit="1" customWidth="1"/>
    <col min="2655" max="2655" width="19" style="8" bestFit="1" customWidth="1"/>
    <col min="2656" max="2656" width="15.42578125" style="8" bestFit="1" customWidth="1"/>
    <col min="2657" max="2658" width="12.42578125" style="8" bestFit="1" customWidth="1"/>
    <col min="2659" max="2659" width="7.140625" style="8" bestFit="1" customWidth="1"/>
    <col min="2660" max="2660" width="10.140625" style="8" bestFit="1" customWidth="1"/>
    <col min="2661" max="2661" width="15.85546875" style="8" bestFit="1" customWidth="1"/>
    <col min="2662" max="2662" width="15.140625" style="8" bestFit="1" customWidth="1"/>
    <col min="2663" max="2663" width="18.28515625" style="8" bestFit="1" customWidth="1"/>
    <col min="2664" max="2664" width="13.28515625" style="8" bestFit="1" customWidth="1"/>
    <col min="2665" max="2665" width="19.28515625" style="8" customWidth="1"/>
    <col min="2666" max="2666" width="15.140625" style="8" customWidth="1"/>
    <col min="2667" max="2667" width="21" style="8" bestFit="1" customWidth="1"/>
    <col min="2668" max="2668" width="17.140625" style="8" bestFit="1" customWidth="1"/>
    <col min="2669" max="2669" width="16.85546875" style="8" bestFit="1" customWidth="1"/>
    <col min="2670" max="2670" width="16.7109375" style="8" bestFit="1" customWidth="1"/>
    <col min="2671" max="2671" width="15.7109375" style="8" bestFit="1" customWidth="1"/>
    <col min="2672" max="2672" width="16.28515625" style="8" bestFit="1" customWidth="1"/>
    <col min="2673" max="2673" width="17.28515625" style="8" customWidth="1"/>
    <col min="2674" max="2674" width="23.42578125" style="8" bestFit="1" customWidth="1"/>
    <col min="2675" max="2675" width="31.85546875" style="8" bestFit="1" customWidth="1"/>
    <col min="2676" max="2676" width="7.85546875" style="8" bestFit="1" customWidth="1"/>
    <col min="2677" max="2677" width="5.7109375" style="8" bestFit="1" customWidth="1"/>
    <col min="2678" max="2678" width="9.140625" style="8" bestFit="1" customWidth="1"/>
    <col min="2679" max="2679" width="13.5703125" style="8" bestFit="1" customWidth="1"/>
    <col min="2680" max="2908" width="9.140625" style="8"/>
    <col min="2909" max="2909" width="4.42578125" style="8" bestFit="1" customWidth="1"/>
    <col min="2910" max="2910" width="18.28515625" style="8" bestFit="1" customWidth="1"/>
    <col min="2911" max="2911" width="19" style="8" bestFit="1" customWidth="1"/>
    <col min="2912" max="2912" width="15.42578125" style="8" bestFit="1" customWidth="1"/>
    <col min="2913" max="2914" width="12.42578125" style="8" bestFit="1" customWidth="1"/>
    <col min="2915" max="2915" width="7.140625" style="8" bestFit="1" customWidth="1"/>
    <col min="2916" max="2916" width="10.140625" style="8" bestFit="1" customWidth="1"/>
    <col min="2917" max="2917" width="15.85546875" style="8" bestFit="1" customWidth="1"/>
    <col min="2918" max="2918" width="15.140625" style="8" bestFit="1" customWidth="1"/>
    <col min="2919" max="2919" width="18.28515625" style="8" bestFit="1" customWidth="1"/>
    <col min="2920" max="2920" width="13.28515625" style="8" bestFit="1" customWidth="1"/>
    <col min="2921" max="2921" width="19.28515625" style="8" customWidth="1"/>
    <col min="2922" max="2922" width="15.140625" style="8" customWidth="1"/>
    <col min="2923" max="2923" width="21" style="8" bestFit="1" customWidth="1"/>
    <col min="2924" max="2924" width="17.140625" style="8" bestFit="1" customWidth="1"/>
    <col min="2925" max="2925" width="16.85546875" style="8" bestFit="1" customWidth="1"/>
    <col min="2926" max="2926" width="16.7109375" style="8" bestFit="1" customWidth="1"/>
    <col min="2927" max="2927" width="15.7109375" style="8" bestFit="1" customWidth="1"/>
    <col min="2928" max="2928" width="16.28515625" style="8" bestFit="1" customWidth="1"/>
    <col min="2929" max="2929" width="17.28515625" style="8" customWidth="1"/>
    <col min="2930" max="2930" width="23.42578125" style="8" bestFit="1" customWidth="1"/>
    <col min="2931" max="2931" width="31.85546875" style="8" bestFit="1" customWidth="1"/>
    <col min="2932" max="2932" width="7.85546875" style="8" bestFit="1" customWidth="1"/>
    <col min="2933" max="2933" width="5.7109375" style="8" bestFit="1" customWidth="1"/>
    <col min="2934" max="2934" width="9.140625" style="8" bestFit="1" customWidth="1"/>
    <col min="2935" max="2935" width="13.5703125" style="8" bestFit="1" customWidth="1"/>
    <col min="2936" max="3164" width="9.140625" style="8"/>
    <col min="3165" max="3165" width="4.42578125" style="8" bestFit="1" customWidth="1"/>
    <col min="3166" max="3166" width="18.28515625" style="8" bestFit="1" customWidth="1"/>
    <col min="3167" max="3167" width="19" style="8" bestFit="1" customWidth="1"/>
    <col min="3168" max="3168" width="15.42578125" style="8" bestFit="1" customWidth="1"/>
    <col min="3169" max="3170" width="12.42578125" style="8" bestFit="1" customWidth="1"/>
    <col min="3171" max="3171" width="7.140625" style="8" bestFit="1" customWidth="1"/>
    <col min="3172" max="3172" width="10.140625" style="8" bestFit="1" customWidth="1"/>
    <col min="3173" max="3173" width="15.85546875" style="8" bestFit="1" customWidth="1"/>
    <col min="3174" max="3174" width="15.140625" style="8" bestFit="1" customWidth="1"/>
    <col min="3175" max="3175" width="18.28515625" style="8" bestFit="1" customWidth="1"/>
    <col min="3176" max="3176" width="13.28515625" style="8" bestFit="1" customWidth="1"/>
    <col min="3177" max="3177" width="19.28515625" style="8" customWidth="1"/>
    <col min="3178" max="3178" width="15.140625" style="8" customWidth="1"/>
    <col min="3179" max="3179" width="21" style="8" bestFit="1" customWidth="1"/>
    <col min="3180" max="3180" width="17.140625" style="8" bestFit="1" customWidth="1"/>
    <col min="3181" max="3181" width="16.85546875" style="8" bestFit="1" customWidth="1"/>
    <col min="3182" max="3182" width="16.7109375" style="8" bestFit="1" customWidth="1"/>
    <col min="3183" max="3183" width="15.7109375" style="8" bestFit="1" customWidth="1"/>
    <col min="3184" max="3184" width="16.28515625" style="8" bestFit="1" customWidth="1"/>
    <col min="3185" max="3185" width="17.28515625" style="8" customWidth="1"/>
    <col min="3186" max="3186" width="23.42578125" style="8" bestFit="1" customWidth="1"/>
    <col min="3187" max="3187" width="31.85546875" style="8" bestFit="1" customWidth="1"/>
    <col min="3188" max="3188" width="7.85546875" style="8" bestFit="1" customWidth="1"/>
    <col min="3189" max="3189" width="5.7109375" style="8" bestFit="1" customWidth="1"/>
    <col min="3190" max="3190" width="9.140625" style="8" bestFit="1" customWidth="1"/>
    <col min="3191" max="3191" width="13.5703125" style="8" bestFit="1" customWidth="1"/>
    <col min="3192" max="3420" width="9.140625" style="8"/>
    <col min="3421" max="3421" width="4.42578125" style="8" bestFit="1" customWidth="1"/>
    <col min="3422" max="3422" width="18.28515625" style="8" bestFit="1" customWidth="1"/>
    <col min="3423" max="3423" width="19" style="8" bestFit="1" customWidth="1"/>
    <col min="3424" max="3424" width="15.42578125" style="8" bestFit="1" customWidth="1"/>
    <col min="3425" max="3426" width="12.42578125" style="8" bestFit="1" customWidth="1"/>
    <col min="3427" max="3427" width="7.140625" style="8" bestFit="1" customWidth="1"/>
    <col min="3428" max="3428" width="10.140625" style="8" bestFit="1" customWidth="1"/>
    <col min="3429" max="3429" width="15.85546875" style="8" bestFit="1" customWidth="1"/>
    <col min="3430" max="3430" width="15.140625" style="8" bestFit="1" customWidth="1"/>
    <col min="3431" max="3431" width="18.28515625" style="8" bestFit="1" customWidth="1"/>
    <col min="3432" max="3432" width="13.28515625" style="8" bestFit="1" customWidth="1"/>
    <col min="3433" max="3433" width="19.28515625" style="8" customWidth="1"/>
    <col min="3434" max="3434" width="15.140625" style="8" customWidth="1"/>
    <col min="3435" max="3435" width="21" style="8" bestFit="1" customWidth="1"/>
    <col min="3436" max="3436" width="17.140625" style="8" bestFit="1" customWidth="1"/>
    <col min="3437" max="3437" width="16.85546875" style="8" bestFit="1" customWidth="1"/>
    <col min="3438" max="3438" width="16.7109375" style="8" bestFit="1" customWidth="1"/>
    <col min="3439" max="3439" width="15.7109375" style="8" bestFit="1" customWidth="1"/>
    <col min="3440" max="3440" width="16.28515625" style="8" bestFit="1" customWidth="1"/>
    <col min="3441" max="3441" width="17.28515625" style="8" customWidth="1"/>
    <col min="3442" max="3442" width="23.42578125" style="8" bestFit="1" customWidth="1"/>
    <col min="3443" max="3443" width="31.85546875" style="8" bestFit="1" customWidth="1"/>
    <col min="3444" max="3444" width="7.85546875" style="8" bestFit="1" customWidth="1"/>
    <col min="3445" max="3445" width="5.7109375" style="8" bestFit="1" customWidth="1"/>
    <col min="3446" max="3446" width="9.140625" style="8" bestFit="1" customWidth="1"/>
    <col min="3447" max="3447" width="13.5703125" style="8" bestFit="1" customWidth="1"/>
    <col min="3448" max="3676" width="9.140625" style="8"/>
    <col min="3677" max="3677" width="4.42578125" style="8" bestFit="1" customWidth="1"/>
    <col min="3678" max="3678" width="18.28515625" style="8" bestFit="1" customWidth="1"/>
    <col min="3679" max="3679" width="19" style="8" bestFit="1" customWidth="1"/>
    <col min="3680" max="3680" width="15.42578125" style="8" bestFit="1" customWidth="1"/>
    <col min="3681" max="3682" width="12.42578125" style="8" bestFit="1" customWidth="1"/>
    <col min="3683" max="3683" width="7.140625" style="8" bestFit="1" customWidth="1"/>
    <col min="3684" max="3684" width="10.140625" style="8" bestFit="1" customWidth="1"/>
    <col min="3685" max="3685" width="15.85546875" style="8" bestFit="1" customWidth="1"/>
    <col min="3686" max="3686" width="15.140625" style="8" bestFit="1" customWidth="1"/>
    <col min="3687" max="3687" width="18.28515625" style="8" bestFit="1" customWidth="1"/>
    <col min="3688" max="3688" width="13.28515625" style="8" bestFit="1" customWidth="1"/>
    <col min="3689" max="3689" width="19.28515625" style="8" customWidth="1"/>
    <col min="3690" max="3690" width="15.140625" style="8" customWidth="1"/>
    <col min="3691" max="3691" width="21" style="8" bestFit="1" customWidth="1"/>
    <col min="3692" max="3692" width="17.140625" style="8" bestFit="1" customWidth="1"/>
    <col min="3693" max="3693" width="16.85546875" style="8" bestFit="1" customWidth="1"/>
    <col min="3694" max="3694" width="16.7109375" style="8" bestFit="1" customWidth="1"/>
    <col min="3695" max="3695" width="15.7109375" style="8" bestFit="1" customWidth="1"/>
    <col min="3696" max="3696" width="16.28515625" style="8" bestFit="1" customWidth="1"/>
    <col min="3697" max="3697" width="17.28515625" style="8" customWidth="1"/>
    <col min="3698" max="3698" width="23.42578125" style="8" bestFit="1" customWidth="1"/>
    <col min="3699" max="3699" width="31.85546875" style="8" bestFit="1" customWidth="1"/>
    <col min="3700" max="3700" width="7.85546875" style="8" bestFit="1" customWidth="1"/>
    <col min="3701" max="3701" width="5.7109375" style="8" bestFit="1" customWidth="1"/>
    <col min="3702" max="3702" width="9.140625" style="8" bestFit="1" customWidth="1"/>
    <col min="3703" max="3703" width="13.5703125" style="8" bestFit="1" customWidth="1"/>
    <col min="3704" max="3932" width="9.140625" style="8"/>
    <col min="3933" max="3933" width="4.42578125" style="8" bestFit="1" customWidth="1"/>
    <col min="3934" max="3934" width="18.28515625" style="8" bestFit="1" customWidth="1"/>
    <col min="3935" max="3935" width="19" style="8" bestFit="1" customWidth="1"/>
    <col min="3936" max="3936" width="15.42578125" style="8" bestFit="1" customWidth="1"/>
    <col min="3937" max="3938" width="12.42578125" style="8" bestFit="1" customWidth="1"/>
    <col min="3939" max="3939" width="7.140625" style="8" bestFit="1" customWidth="1"/>
    <col min="3940" max="3940" width="10.140625" style="8" bestFit="1" customWidth="1"/>
    <col min="3941" max="3941" width="15.85546875" style="8" bestFit="1" customWidth="1"/>
    <col min="3942" max="3942" width="15.140625" style="8" bestFit="1" customWidth="1"/>
    <col min="3943" max="3943" width="18.28515625" style="8" bestFit="1" customWidth="1"/>
    <col min="3944" max="3944" width="13.28515625" style="8" bestFit="1" customWidth="1"/>
    <col min="3945" max="3945" width="19.28515625" style="8" customWidth="1"/>
    <col min="3946" max="3946" width="15.140625" style="8" customWidth="1"/>
    <col min="3947" max="3947" width="21" style="8" bestFit="1" customWidth="1"/>
    <col min="3948" max="3948" width="17.140625" style="8" bestFit="1" customWidth="1"/>
    <col min="3949" max="3949" width="16.85546875" style="8" bestFit="1" customWidth="1"/>
    <col min="3950" max="3950" width="16.7109375" style="8" bestFit="1" customWidth="1"/>
    <col min="3951" max="3951" width="15.7109375" style="8" bestFit="1" customWidth="1"/>
    <col min="3952" max="3952" width="16.28515625" style="8" bestFit="1" customWidth="1"/>
    <col min="3953" max="3953" width="17.28515625" style="8" customWidth="1"/>
    <col min="3954" max="3954" width="23.42578125" style="8" bestFit="1" customWidth="1"/>
    <col min="3955" max="3955" width="31.85546875" style="8" bestFit="1" customWidth="1"/>
    <col min="3956" max="3956" width="7.85546875" style="8" bestFit="1" customWidth="1"/>
    <col min="3957" max="3957" width="5.7109375" style="8" bestFit="1" customWidth="1"/>
    <col min="3958" max="3958" width="9.140625" style="8" bestFit="1" customWidth="1"/>
    <col min="3959" max="3959" width="13.5703125" style="8" bestFit="1" customWidth="1"/>
    <col min="3960" max="4188" width="9.140625" style="8"/>
    <col min="4189" max="4189" width="4.42578125" style="8" bestFit="1" customWidth="1"/>
    <col min="4190" max="4190" width="18.28515625" style="8" bestFit="1" customWidth="1"/>
    <col min="4191" max="4191" width="19" style="8" bestFit="1" customWidth="1"/>
    <col min="4192" max="4192" width="15.42578125" style="8" bestFit="1" customWidth="1"/>
    <col min="4193" max="4194" width="12.42578125" style="8" bestFit="1" customWidth="1"/>
    <col min="4195" max="4195" width="7.140625" style="8" bestFit="1" customWidth="1"/>
    <col min="4196" max="4196" width="10.140625" style="8" bestFit="1" customWidth="1"/>
    <col min="4197" max="4197" width="15.85546875" style="8" bestFit="1" customWidth="1"/>
    <col min="4198" max="4198" width="15.140625" style="8" bestFit="1" customWidth="1"/>
    <col min="4199" max="4199" width="18.28515625" style="8" bestFit="1" customWidth="1"/>
    <col min="4200" max="4200" width="13.28515625" style="8" bestFit="1" customWidth="1"/>
    <col min="4201" max="4201" width="19.28515625" style="8" customWidth="1"/>
    <col min="4202" max="4202" width="15.140625" style="8" customWidth="1"/>
    <col min="4203" max="4203" width="21" style="8" bestFit="1" customWidth="1"/>
    <col min="4204" max="4204" width="17.140625" style="8" bestFit="1" customWidth="1"/>
    <col min="4205" max="4205" width="16.85546875" style="8" bestFit="1" customWidth="1"/>
    <col min="4206" max="4206" width="16.7109375" style="8" bestFit="1" customWidth="1"/>
    <col min="4207" max="4207" width="15.7109375" style="8" bestFit="1" customWidth="1"/>
    <col min="4208" max="4208" width="16.28515625" style="8" bestFit="1" customWidth="1"/>
    <col min="4209" max="4209" width="17.28515625" style="8" customWidth="1"/>
    <col min="4210" max="4210" width="23.42578125" style="8" bestFit="1" customWidth="1"/>
    <col min="4211" max="4211" width="31.85546875" style="8" bestFit="1" customWidth="1"/>
    <col min="4212" max="4212" width="7.85546875" style="8" bestFit="1" customWidth="1"/>
    <col min="4213" max="4213" width="5.7109375" style="8" bestFit="1" customWidth="1"/>
    <col min="4214" max="4214" width="9.140625" style="8" bestFit="1" customWidth="1"/>
    <col min="4215" max="4215" width="13.5703125" style="8" bestFit="1" customWidth="1"/>
    <col min="4216" max="4444" width="9.140625" style="8"/>
    <col min="4445" max="4445" width="4.42578125" style="8" bestFit="1" customWidth="1"/>
    <col min="4446" max="4446" width="18.28515625" style="8" bestFit="1" customWidth="1"/>
    <col min="4447" max="4447" width="19" style="8" bestFit="1" customWidth="1"/>
    <col min="4448" max="4448" width="15.42578125" style="8" bestFit="1" customWidth="1"/>
    <col min="4449" max="4450" width="12.42578125" style="8" bestFit="1" customWidth="1"/>
    <col min="4451" max="4451" width="7.140625" style="8" bestFit="1" customWidth="1"/>
    <col min="4452" max="4452" width="10.140625" style="8" bestFit="1" customWidth="1"/>
    <col min="4453" max="4453" width="15.85546875" style="8" bestFit="1" customWidth="1"/>
    <col min="4454" max="4454" width="15.140625" style="8" bestFit="1" customWidth="1"/>
    <col min="4455" max="4455" width="18.28515625" style="8" bestFit="1" customWidth="1"/>
    <col min="4456" max="4456" width="13.28515625" style="8" bestFit="1" customWidth="1"/>
    <col min="4457" max="4457" width="19.28515625" style="8" customWidth="1"/>
    <col min="4458" max="4458" width="15.140625" style="8" customWidth="1"/>
    <col min="4459" max="4459" width="21" style="8" bestFit="1" customWidth="1"/>
    <col min="4460" max="4460" width="17.140625" style="8" bestFit="1" customWidth="1"/>
    <col min="4461" max="4461" width="16.85546875" style="8" bestFit="1" customWidth="1"/>
    <col min="4462" max="4462" width="16.7109375" style="8" bestFit="1" customWidth="1"/>
    <col min="4463" max="4463" width="15.7109375" style="8" bestFit="1" customWidth="1"/>
    <col min="4464" max="4464" width="16.28515625" style="8" bestFit="1" customWidth="1"/>
    <col min="4465" max="4465" width="17.28515625" style="8" customWidth="1"/>
    <col min="4466" max="4466" width="23.42578125" style="8" bestFit="1" customWidth="1"/>
    <col min="4467" max="4467" width="31.85546875" style="8" bestFit="1" customWidth="1"/>
    <col min="4468" max="4468" width="7.85546875" style="8" bestFit="1" customWidth="1"/>
    <col min="4469" max="4469" width="5.7109375" style="8" bestFit="1" customWidth="1"/>
    <col min="4470" max="4470" width="9.140625" style="8" bestFit="1" customWidth="1"/>
    <col min="4471" max="4471" width="13.5703125" style="8" bestFit="1" customWidth="1"/>
    <col min="4472" max="4700" width="9.140625" style="8"/>
    <col min="4701" max="4701" width="4.42578125" style="8" bestFit="1" customWidth="1"/>
    <col min="4702" max="4702" width="18.28515625" style="8" bestFit="1" customWidth="1"/>
    <col min="4703" max="4703" width="19" style="8" bestFit="1" customWidth="1"/>
    <col min="4704" max="4704" width="15.42578125" style="8" bestFit="1" customWidth="1"/>
    <col min="4705" max="4706" width="12.42578125" style="8" bestFit="1" customWidth="1"/>
    <col min="4707" max="4707" width="7.140625" style="8" bestFit="1" customWidth="1"/>
    <col min="4708" max="4708" width="10.140625" style="8" bestFit="1" customWidth="1"/>
    <col min="4709" max="4709" width="15.85546875" style="8" bestFit="1" customWidth="1"/>
    <col min="4710" max="4710" width="15.140625" style="8" bestFit="1" customWidth="1"/>
    <col min="4711" max="4711" width="18.28515625" style="8" bestFit="1" customWidth="1"/>
    <col min="4712" max="4712" width="13.28515625" style="8" bestFit="1" customWidth="1"/>
    <col min="4713" max="4713" width="19.28515625" style="8" customWidth="1"/>
    <col min="4714" max="4714" width="15.140625" style="8" customWidth="1"/>
    <col min="4715" max="4715" width="21" style="8" bestFit="1" customWidth="1"/>
    <col min="4716" max="4716" width="17.140625" style="8" bestFit="1" customWidth="1"/>
    <col min="4717" max="4717" width="16.85546875" style="8" bestFit="1" customWidth="1"/>
    <col min="4718" max="4718" width="16.7109375" style="8" bestFit="1" customWidth="1"/>
    <col min="4719" max="4719" width="15.7109375" style="8" bestFit="1" customWidth="1"/>
    <col min="4720" max="4720" width="16.28515625" style="8" bestFit="1" customWidth="1"/>
    <col min="4721" max="4721" width="17.28515625" style="8" customWidth="1"/>
    <col min="4722" max="4722" width="23.42578125" style="8" bestFit="1" customWidth="1"/>
    <col min="4723" max="4723" width="31.85546875" style="8" bestFit="1" customWidth="1"/>
    <col min="4724" max="4724" width="7.85546875" style="8" bestFit="1" customWidth="1"/>
    <col min="4725" max="4725" width="5.7109375" style="8" bestFit="1" customWidth="1"/>
    <col min="4726" max="4726" width="9.140625" style="8" bestFit="1" customWidth="1"/>
    <col min="4727" max="4727" width="13.5703125" style="8" bestFit="1" customWidth="1"/>
    <col min="4728" max="4956" width="9.140625" style="8"/>
    <col min="4957" max="4957" width="4.42578125" style="8" bestFit="1" customWidth="1"/>
    <col min="4958" max="4958" width="18.28515625" style="8" bestFit="1" customWidth="1"/>
    <col min="4959" max="4959" width="19" style="8" bestFit="1" customWidth="1"/>
    <col min="4960" max="4960" width="15.42578125" style="8" bestFit="1" customWidth="1"/>
    <col min="4961" max="4962" width="12.42578125" style="8" bestFit="1" customWidth="1"/>
    <col min="4963" max="4963" width="7.140625" style="8" bestFit="1" customWidth="1"/>
    <col min="4964" max="4964" width="10.140625" style="8" bestFit="1" customWidth="1"/>
    <col min="4965" max="4965" width="15.85546875" style="8" bestFit="1" customWidth="1"/>
    <col min="4966" max="4966" width="15.140625" style="8" bestFit="1" customWidth="1"/>
    <col min="4967" max="4967" width="18.28515625" style="8" bestFit="1" customWidth="1"/>
    <col min="4968" max="4968" width="13.28515625" style="8" bestFit="1" customWidth="1"/>
    <col min="4969" max="4969" width="19.28515625" style="8" customWidth="1"/>
    <col min="4970" max="4970" width="15.140625" style="8" customWidth="1"/>
    <col min="4971" max="4971" width="21" style="8" bestFit="1" customWidth="1"/>
    <col min="4972" max="4972" width="17.140625" style="8" bestFit="1" customWidth="1"/>
    <col min="4973" max="4973" width="16.85546875" style="8" bestFit="1" customWidth="1"/>
    <col min="4974" max="4974" width="16.7109375" style="8" bestFit="1" customWidth="1"/>
    <col min="4975" max="4975" width="15.7109375" style="8" bestFit="1" customWidth="1"/>
    <col min="4976" max="4976" width="16.28515625" style="8" bestFit="1" customWidth="1"/>
    <col min="4977" max="4977" width="17.28515625" style="8" customWidth="1"/>
    <col min="4978" max="4978" width="23.42578125" style="8" bestFit="1" customWidth="1"/>
    <col min="4979" max="4979" width="31.85546875" style="8" bestFit="1" customWidth="1"/>
    <col min="4980" max="4980" width="7.85546875" style="8" bestFit="1" customWidth="1"/>
    <col min="4981" max="4981" width="5.7109375" style="8" bestFit="1" customWidth="1"/>
    <col min="4982" max="4982" width="9.140625" style="8" bestFit="1" customWidth="1"/>
    <col min="4983" max="4983" width="13.5703125" style="8" bestFit="1" customWidth="1"/>
    <col min="4984" max="5212" width="9.140625" style="8"/>
    <col min="5213" max="5213" width="4.42578125" style="8" bestFit="1" customWidth="1"/>
    <col min="5214" max="5214" width="18.28515625" style="8" bestFit="1" customWidth="1"/>
    <col min="5215" max="5215" width="19" style="8" bestFit="1" customWidth="1"/>
    <col min="5216" max="5216" width="15.42578125" style="8" bestFit="1" customWidth="1"/>
    <col min="5217" max="5218" width="12.42578125" style="8" bestFit="1" customWidth="1"/>
    <col min="5219" max="5219" width="7.140625" style="8" bestFit="1" customWidth="1"/>
    <col min="5220" max="5220" width="10.140625" style="8" bestFit="1" customWidth="1"/>
    <col min="5221" max="5221" width="15.85546875" style="8" bestFit="1" customWidth="1"/>
    <col min="5222" max="5222" width="15.140625" style="8" bestFit="1" customWidth="1"/>
    <col min="5223" max="5223" width="18.28515625" style="8" bestFit="1" customWidth="1"/>
    <col min="5224" max="5224" width="13.28515625" style="8" bestFit="1" customWidth="1"/>
    <col min="5225" max="5225" width="19.28515625" style="8" customWidth="1"/>
    <col min="5226" max="5226" width="15.140625" style="8" customWidth="1"/>
    <col min="5227" max="5227" width="21" style="8" bestFit="1" customWidth="1"/>
    <col min="5228" max="5228" width="17.140625" style="8" bestFit="1" customWidth="1"/>
    <col min="5229" max="5229" width="16.85546875" style="8" bestFit="1" customWidth="1"/>
    <col min="5230" max="5230" width="16.7109375" style="8" bestFit="1" customWidth="1"/>
    <col min="5231" max="5231" width="15.7109375" style="8" bestFit="1" customWidth="1"/>
    <col min="5232" max="5232" width="16.28515625" style="8" bestFit="1" customWidth="1"/>
    <col min="5233" max="5233" width="17.28515625" style="8" customWidth="1"/>
    <col min="5234" max="5234" width="23.42578125" style="8" bestFit="1" customWidth="1"/>
    <col min="5235" max="5235" width="31.85546875" style="8" bestFit="1" customWidth="1"/>
    <col min="5236" max="5236" width="7.85546875" style="8" bestFit="1" customWidth="1"/>
    <col min="5237" max="5237" width="5.7109375" style="8" bestFit="1" customWidth="1"/>
    <col min="5238" max="5238" width="9.140625" style="8" bestFit="1" customWidth="1"/>
    <col min="5239" max="5239" width="13.5703125" style="8" bestFit="1" customWidth="1"/>
    <col min="5240" max="5468" width="9.140625" style="8"/>
    <col min="5469" max="5469" width="4.42578125" style="8" bestFit="1" customWidth="1"/>
    <col min="5470" max="5470" width="18.28515625" style="8" bestFit="1" customWidth="1"/>
    <col min="5471" max="5471" width="19" style="8" bestFit="1" customWidth="1"/>
    <col min="5472" max="5472" width="15.42578125" style="8" bestFit="1" customWidth="1"/>
    <col min="5473" max="5474" width="12.42578125" style="8" bestFit="1" customWidth="1"/>
    <col min="5475" max="5475" width="7.140625" style="8" bestFit="1" customWidth="1"/>
    <col min="5476" max="5476" width="10.140625" style="8" bestFit="1" customWidth="1"/>
    <col min="5477" max="5477" width="15.85546875" style="8" bestFit="1" customWidth="1"/>
    <col min="5478" max="5478" width="15.140625" style="8" bestFit="1" customWidth="1"/>
    <col min="5479" max="5479" width="18.28515625" style="8" bestFit="1" customWidth="1"/>
    <col min="5480" max="5480" width="13.28515625" style="8" bestFit="1" customWidth="1"/>
    <col min="5481" max="5481" width="19.28515625" style="8" customWidth="1"/>
    <col min="5482" max="5482" width="15.140625" style="8" customWidth="1"/>
    <col min="5483" max="5483" width="21" style="8" bestFit="1" customWidth="1"/>
    <col min="5484" max="5484" width="17.140625" style="8" bestFit="1" customWidth="1"/>
    <col min="5485" max="5485" width="16.85546875" style="8" bestFit="1" customWidth="1"/>
    <col min="5486" max="5486" width="16.7109375" style="8" bestFit="1" customWidth="1"/>
    <col min="5487" max="5487" width="15.7109375" style="8" bestFit="1" customWidth="1"/>
    <col min="5488" max="5488" width="16.28515625" style="8" bestFit="1" customWidth="1"/>
    <col min="5489" max="5489" width="17.28515625" style="8" customWidth="1"/>
    <col min="5490" max="5490" width="23.42578125" style="8" bestFit="1" customWidth="1"/>
    <col min="5491" max="5491" width="31.85546875" style="8" bestFit="1" customWidth="1"/>
    <col min="5492" max="5492" width="7.85546875" style="8" bestFit="1" customWidth="1"/>
    <col min="5493" max="5493" width="5.7109375" style="8" bestFit="1" customWidth="1"/>
    <col min="5494" max="5494" width="9.140625" style="8" bestFit="1" customWidth="1"/>
    <col min="5495" max="5495" width="13.5703125" style="8" bestFit="1" customWidth="1"/>
    <col min="5496" max="5724" width="9.140625" style="8"/>
    <col min="5725" max="5725" width="4.42578125" style="8" bestFit="1" customWidth="1"/>
    <col min="5726" max="5726" width="18.28515625" style="8" bestFit="1" customWidth="1"/>
    <col min="5727" max="5727" width="19" style="8" bestFit="1" customWidth="1"/>
    <col min="5728" max="5728" width="15.42578125" style="8" bestFit="1" customWidth="1"/>
    <col min="5729" max="5730" width="12.42578125" style="8" bestFit="1" customWidth="1"/>
    <col min="5731" max="5731" width="7.140625" style="8" bestFit="1" customWidth="1"/>
    <col min="5732" max="5732" width="10.140625" style="8" bestFit="1" customWidth="1"/>
    <col min="5733" max="5733" width="15.85546875" style="8" bestFit="1" customWidth="1"/>
    <col min="5734" max="5734" width="15.140625" style="8" bestFit="1" customWidth="1"/>
    <col min="5735" max="5735" width="18.28515625" style="8" bestFit="1" customWidth="1"/>
    <col min="5736" max="5736" width="13.28515625" style="8" bestFit="1" customWidth="1"/>
    <col min="5737" max="5737" width="19.28515625" style="8" customWidth="1"/>
    <col min="5738" max="5738" width="15.140625" style="8" customWidth="1"/>
    <col min="5739" max="5739" width="21" style="8" bestFit="1" customWidth="1"/>
    <col min="5740" max="5740" width="17.140625" style="8" bestFit="1" customWidth="1"/>
    <col min="5741" max="5741" width="16.85546875" style="8" bestFit="1" customWidth="1"/>
    <col min="5742" max="5742" width="16.7109375" style="8" bestFit="1" customWidth="1"/>
    <col min="5743" max="5743" width="15.7109375" style="8" bestFit="1" customWidth="1"/>
    <col min="5744" max="5744" width="16.28515625" style="8" bestFit="1" customWidth="1"/>
    <col min="5745" max="5745" width="17.28515625" style="8" customWidth="1"/>
    <col min="5746" max="5746" width="23.42578125" style="8" bestFit="1" customWidth="1"/>
    <col min="5747" max="5747" width="31.85546875" style="8" bestFit="1" customWidth="1"/>
    <col min="5748" max="5748" width="7.85546875" style="8" bestFit="1" customWidth="1"/>
    <col min="5749" max="5749" width="5.7109375" style="8" bestFit="1" customWidth="1"/>
    <col min="5750" max="5750" width="9.140625" style="8" bestFit="1" customWidth="1"/>
    <col min="5751" max="5751" width="13.5703125" style="8" bestFit="1" customWidth="1"/>
    <col min="5752" max="5980" width="9.140625" style="8"/>
    <col min="5981" max="5981" width="4.42578125" style="8" bestFit="1" customWidth="1"/>
    <col min="5982" max="5982" width="18.28515625" style="8" bestFit="1" customWidth="1"/>
    <col min="5983" max="5983" width="19" style="8" bestFit="1" customWidth="1"/>
    <col min="5984" max="5984" width="15.42578125" style="8" bestFit="1" customWidth="1"/>
    <col min="5985" max="5986" width="12.42578125" style="8" bestFit="1" customWidth="1"/>
    <col min="5987" max="5987" width="7.140625" style="8" bestFit="1" customWidth="1"/>
    <col min="5988" max="5988" width="10.140625" style="8" bestFit="1" customWidth="1"/>
    <col min="5989" max="5989" width="15.85546875" style="8" bestFit="1" customWidth="1"/>
    <col min="5990" max="5990" width="15.140625" style="8" bestFit="1" customWidth="1"/>
    <col min="5991" max="5991" width="18.28515625" style="8" bestFit="1" customWidth="1"/>
    <col min="5992" max="5992" width="13.28515625" style="8" bestFit="1" customWidth="1"/>
    <col min="5993" max="5993" width="19.28515625" style="8" customWidth="1"/>
    <col min="5994" max="5994" width="15.140625" style="8" customWidth="1"/>
    <col min="5995" max="5995" width="21" style="8" bestFit="1" customWidth="1"/>
    <col min="5996" max="5996" width="17.140625" style="8" bestFit="1" customWidth="1"/>
    <col min="5997" max="5997" width="16.85546875" style="8" bestFit="1" customWidth="1"/>
    <col min="5998" max="5998" width="16.7109375" style="8" bestFit="1" customWidth="1"/>
    <col min="5999" max="5999" width="15.7109375" style="8" bestFit="1" customWidth="1"/>
    <col min="6000" max="6000" width="16.28515625" style="8" bestFit="1" customWidth="1"/>
    <col min="6001" max="6001" width="17.28515625" style="8" customWidth="1"/>
    <col min="6002" max="6002" width="23.42578125" style="8" bestFit="1" customWidth="1"/>
    <col min="6003" max="6003" width="31.85546875" style="8" bestFit="1" customWidth="1"/>
    <col min="6004" max="6004" width="7.85546875" style="8" bestFit="1" customWidth="1"/>
    <col min="6005" max="6005" width="5.7109375" style="8" bestFit="1" customWidth="1"/>
    <col min="6006" max="6006" width="9.140625" style="8" bestFit="1" customWidth="1"/>
    <col min="6007" max="6007" width="13.5703125" style="8" bestFit="1" customWidth="1"/>
    <col min="6008" max="6236" width="9.140625" style="8"/>
    <col min="6237" max="6237" width="4.42578125" style="8" bestFit="1" customWidth="1"/>
    <col min="6238" max="6238" width="18.28515625" style="8" bestFit="1" customWidth="1"/>
    <col min="6239" max="6239" width="19" style="8" bestFit="1" customWidth="1"/>
    <col min="6240" max="6240" width="15.42578125" style="8" bestFit="1" customWidth="1"/>
    <col min="6241" max="6242" width="12.42578125" style="8" bestFit="1" customWidth="1"/>
    <col min="6243" max="6243" width="7.140625" style="8" bestFit="1" customWidth="1"/>
    <col min="6244" max="6244" width="10.140625" style="8" bestFit="1" customWidth="1"/>
    <col min="6245" max="6245" width="15.85546875" style="8" bestFit="1" customWidth="1"/>
    <col min="6246" max="6246" width="15.140625" style="8" bestFit="1" customWidth="1"/>
    <col min="6247" max="6247" width="18.28515625" style="8" bestFit="1" customWidth="1"/>
    <col min="6248" max="6248" width="13.28515625" style="8" bestFit="1" customWidth="1"/>
    <col min="6249" max="6249" width="19.28515625" style="8" customWidth="1"/>
    <col min="6250" max="6250" width="15.140625" style="8" customWidth="1"/>
    <col min="6251" max="6251" width="21" style="8" bestFit="1" customWidth="1"/>
    <col min="6252" max="6252" width="17.140625" style="8" bestFit="1" customWidth="1"/>
    <col min="6253" max="6253" width="16.85546875" style="8" bestFit="1" customWidth="1"/>
    <col min="6254" max="6254" width="16.7109375" style="8" bestFit="1" customWidth="1"/>
    <col min="6255" max="6255" width="15.7109375" style="8" bestFit="1" customWidth="1"/>
    <col min="6256" max="6256" width="16.28515625" style="8" bestFit="1" customWidth="1"/>
    <col min="6257" max="6257" width="17.28515625" style="8" customWidth="1"/>
    <col min="6258" max="6258" width="23.42578125" style="8" bestFit="1" customWidth="1"/>
    <col min="6259" max="6259" width="31.85546875" style="8" bestFit="1" customWidth="1"/>
    <col min="6260" max="6260" width="7.85546875" style="8" bestFit="1" customWidth="1"/>
    <col min="6261" max="6261" width="5.7109375" style="8" bestFit="1" customWidth="1"/>
    <col min="6262" max="6262" width="9.140625" style="8" bestFit="1" customWidth="1"/>
    <col min="6263" max="6263" width="13.5703125" style="8" bestFit="1" customWidth="1"/>
    <col min="6264" max="6492" width="9.140625" style="8"/>
    <col min="6493" max="6493" width="4.42578125" style="8" bestFit="1" customWidth="1"/>
    <col min="6494" max="6494" width="18.28515625" style="8" bestFit="1" customWidth="1"/>
    <col min="6495" max="6495" width="19" style="8" bestFit="1" customWidth="1"/>
    <col min="6496" max="6496" width="15.42578125" style="8" bestFit="1" customWidth="1"/>
    <col min="6497" max="6498" width="12.42578125" style="8" bestFit="1" customWidth="1"/>
    <col min="6499" max="6499" width="7.140625" style="8" bestFit="1" customWidth="1"/>
    <col min="6500" max="6500" width="10.140625" style="8" bestFit="1" customWidth="1"/>
    <col min="6501" max="6501" width="15.85546875" style="8" bestFit="1" customWidth="1"/>
    <col min="6502" max="6502" width="15.140625" style="8" bestFit="1" customWidth="1"/>
    <col min="6503" max="6503" width="18.28515625" style="8" bestFit="1" customWidth="1"/>
    <col min="6504" max="6504" width="13.28515625" style="8" bestFit="1" customWidth="1"/>
    <col min="6505" max="6505" width="19.28515625" style="8" customWidth="1"/>
    <col min="6506" max="6506" width="15.140625" style="8" customWidth="1"/>
    <col min="6507" max="6507" width="21" style="8" bestFit="1" customWidth="1"/>
    <col min="6508" max="6508" width="17.140625" style="8" bestFit="1" customWidth="1"/>
    <col min="6509" max="6509" width="16.85546875" style="8" bestFit="1" customWidth="1"/>
    <col min="6510" max="6510" width="16.7109375" style="8" bestFit="1" customWidth="1"/>
    <col min="6511" max="6511" width="15.7109375" style="8" bestFit="1" customWidth="1"/>
    <col min="6512" max="6512" width="16.28515625" style="8" bestFit="1" customWidth="1"/>
    <col min="6513" max="6513" width="17.28515625" style="8" customWidth="1"/>
    <col min="6514" max="6514" width="23.42578125" style="8" bestFit="1" customWidth="1"/>
    <col min="6515" max="6515" width="31.85546875" style="8" bestFit="1" customWidth="1"/>
    <col min="6516" max="6516" width="7.85546875" style="8" bestFit="1" customWidth="1"/>
    <col min="6517" max="6517" width="5.7109375" style="8" bestFit="1" customWidth="1"/>
    <col min="6518" max="6518" width="9.140625" style="8" bestFit="1" customWidth="1"/>
    <col min="6519" max="6519" width="13.5703125" style="8" bestFit="1" customWidth="1"/>
    <col min="6520" max="6748" width="9.140625" style="8"/>
    <col min="6749" max="6749" width="4.42578125" style="8" bestFit="1" customWidth="1"/>
    <col min="6750" max="6750" width="18.28515625" style="8" bestFit="1" customWidth="1"/>
    <col min="6751" max="6751" width="19" style="8" bestFit="1" customWidth="1"/>
    <col min="6752" max="6752" width="15.42578125" style="8" bestFit="1" customWidth="1"/>
    <col min="6753" max="6754" width="12.42578125" style="8" bestFit="1" customWidth="1"/>
    <col min="6755" max="6755" width="7.140625" style="8" bestFit="1" customWidth="1"/>
    <col min="6756" max="6756" width="10.140625" style="8" bestFit="1" customWidth="1"/>
    <col min="6757" max="6757" width="15.85546875" style="8" bestFit="1" customWidth="1"/>
    <col min="6758" max="6758" width="15.140625" style="8" bestFit="1" customWidth="1"/>
    <col min="6759" max="6759" width="18.28515625" style="8" bestFit="1" customWidth="1"/>
    <col min="6760" max="6760" width="13.28515625" style="8" bestFit="1" customWidth="1"/>
    <col min="6761" max="6761" width="19.28515625" style="8" customWidth="1"/>
    <col min="6762" max="6762" width="15.140625" style="8" customWidth="1"/>
    <col min="6763" max="6763" width="21" style="8" bestFit="1" customWidth="1"/>
    <col min="6764" max="6764" width="17.140625" style="8" bestFit="1" customWidth="1"/>
    <col min="6765" max="6765" width="16.85546875" style="8" bestFit="1" customWidth="1"/>
    <col min="6766" max="6766" width="16.7109375" style="8" bestFit="1" customWidth="1"/>
    <col min="6767" max="6767" width="15.7109375" style="8" bestFit="1" customWidth="1"/>
    <col min="6768" max="6768" width="16.28515625" style="8" bestFit="1" customWidth="1"/>
    <col min="6769" max="6769" width="17.28515625" style="8" customWidth="1"/>
    <col min="6770" max="6770" width="23.42578125" style="8" bestFit="1" customWidth="1"/>
    <col min="6771" max="6771" width="31.85546875" style="8" bestFit="1" customWidth="1"/>
    <col min="6772" max="6772" width="7.85546875" style="8" bestFit="1" customWidth="1"/>
    <col min="6773" max="6773" width="5.7109375" style="8" bestFit="1" customWidth="1"/>
    <col min="6774" max="6774" width="9.140625" style="8" bestFit="1" customWidth="1"/>
    <col min="6775" max="6775" width="13.5703125" style="8" bestFit="1" customWidth="1"/>
    <col min="6776" max="7004" width="9.140625" style="8"/>
    <col min="7005" max="7005" width="4.42578125" style="8" bestFit="1" customWidth="1"/>
    <col min="7006" max="7006" width="18.28515625" style="8" bestFit="1" customWidth="1"/>
    <col min="7007" max="7007" width="19" style="8" bestFit="1" customWidth="1"/>
    <col min="7008" max="7008" width="15.42578125" style="8" bestFit="1" customWidth="1"/>
    <col min="7009" max="7010" width="12.42578125" style="8" bestFit="1" customWidth="1"/>
    <col min="7011" max="7011" width="7.140625" style="8" bestFit="1" customWidth="1"/>
    <col min="7012" max="7012" width="10.140625" style="8" bestFit="1" customWidth="1"/>
    <col min="7013" max="7013" width="15.85546875" style="8" bestFit="1" customWidth="1"/>
    <col min="7014" max="7014" width="15.140625" style="8" bestFit="1" customWidth="1"/>
    <col min="7015" max="7015" width="18.28515625" style="8" bestFit="1" customWidth="1"/>
    <col min="7016" max="7016" width="13.28515625" style="8" bestFit="1" customWidth="1"/>
    <col min="7017" max="7017" width="19.28515625" style="8" customWidth="1"/>
    <col min="7018" max="7018" width="15.140625" style="8" customWidth="1"/>
    <col min="7019" max="7019" width="21" style="8" bestFit="1" customWidth="1"/>
    <col min="7020" max="7020" width="17.140625" style="8" bestFit="1" customWidth="1"/>
    <col min="7021" max="7021" width="16.85546875" style="8" bestFit="1" customWidth="1"/>
    <col min="7022" max="7022" width="16.7109375" style="8" bestFit="1" customWidth="1"/>
    <col min="7023" max="7023" width="15.7109375" style="8" bestFit="1" customWidth="1"/>
    <col min="7024" max="7024" width="16.28515625" style="8" bestFit="1" customWidth="1"/>
    <col min="7025" max="7025" width="17.28515625" style="8" customWidth="1"/>
    <col min="7026" max="7026" width="23.42578125" style="8" bestFit="1" customWidth="1"/>
    <col min="7027" max="7027" width="31.85546875" style="8" bestFit="1" customWidth="1"/>
    <col min="7028" max="7028" width="7.85546875" style="8" bestFit="1" customWidth="1"/>
    <col min="7029" max="7029" width="5.7109375" style="8" bestFit="1" customWidth="1"/>
    <col min="7030" max="7030" width="9.140625" style="8" bestFit="1" customWidth="1"/>
    <col min="7031" max="7031" width="13.5703125" style="8" bestFit="1" customWidth="1"/>
    <col min="7032" max="7260" width="9.140625" style="8"/>
    <col min="7261" max="7261" width="4.42578125" style="8" bestFit="1" customWidth="1"/>
    <col min="7262" max="7262" width="18.28515625" style="8" bestFit="1" customWidth="1"/>
    <col min="7263" max="7263" width="19" style="8" bestFit="1" customWidth="1"/>
    <col min="7264" max="7264" width="15.42578125" style="8" bestFit="1" customWidth="1"/>
    <col min="7265" max="7266" width="12.42578125" style="8" bestFit="1" customWidth="1"/>
    <col min="7267" max="7267" width="7.140625" style="8" bestFit="1" customWidth="1"/>
    <col min="7268" max="7268" width="10.140625" style="8" bestFit="1" customWidth="1"/>
    <col min="7269" max="7269" width="15.85546875" style="8" bestFit="1" customWidth="1"/>
    <col min="7270" max="7270" width="15.140625" style="8" bestFit="1" customWidth="1"/>
    <col min="7271" max="7271" width="18.28515625" style="8" bestFit="1" customWidth="1"/>
    <col min="7272" max="7272" width="13.28515625" style="8" bestFit="1" customWidth="1"/>
    <col min="7273" max="7273" width="19.28515625" style="8" customWidth="1"/>
    <col min="7274" max="7274" width="15.140625" style="8" customWidth="1"/>
    <col min="7275" max="7275" width="21" style="8" bestFit="1" customWidth="1"/>
    <col min="7276" max="7276" width="17.140625" style="8" bestFit="1" customWidth="1"/>
    <col min="7277" max="7277" width="16.85546875" style="8" bestFit="1" customWidth="1"/>
    <col min="7278" max="7278" width="16.7109375" style="8" bestFit="1" customWidth="1"/>
    <col min="7279" max="7279" width="15.7109375" style="8" bestFit="1" customWidth="1"/>
    <col min="7280" max="7280" width="16.28515625" style="8" bestFit="1" customWidth="1"/>
    <col min="7281" max="7281" width="17.28515625" style="8" customWidth="1"/>
    <col min="7282" max="7282" width="23.42578125" style="8" bestFit="1" customWidth="1"/>
    <col min="7283" max="7283" width="31.85546875" style="8" bestFit="1" customWidth="1"/>
    <col min="7284" max="7284" width="7.85546875" style="8" bestFit="1" customWidth="1"/>
    <col min="7285" max="7285" width="5.7109375" style="8" bestFit="1" customWidth="1"/>
    <col min="7286" max="7286" width="9.140625" style="8" bestFit="1" customWidth="1"/>
    <col min="7287" max="7287" width="13.5703125" style="8" bestFit="1" customWidth="1"/>
    <col min="7288" max="7516" width="9.140625" style="8"/>
    <col min="7517" max="7517" width="4.42578125" style="8" bestFit="1" customWidth="1"/>
    <col min="7518" max="7518" width="18.28515625" style="8" bestFit="1" customWidth="1"/>
    <col min="7519" max="7519" width="19" style="8" bestFit="1" customWidth="1"/>
    <col min="7520" max="7520" width="15.42578125" style="8" bestFit="1" customWidth="1"/>
    <col min="7521" max="7522" width="12.42578125" style="8" bestFit="1" customWidth="1"/>
    <col min="7523" max="7523" width="7.140625" style="8" bestFit="1" customWidth="1"/>
    <col min="7524" max="7524" width="10.140625" style="8" bestFit="1" customWidth="1"/>
    <col min="7525" max="7525" width="15.85546875" style="8" bestFit="1" customWidth="1"/>
    <col min="7526" max="7526" width="15.140625" style="8" bestFit="1" customWidth="1"/>
    <col min="7527" max="7527" width="18.28515625" style="8" bestFit="1" customWidth="1"/>
    <col min="7528" max="7528" width="13.28515625" style="8" bestFit="1" customWidth="1"/>
    <col min="7529" max="7529" width="19.28515625" style="8" customWidth="1"/>
    <col min="7530" max="7530" width="15.140625" style="8" customWidth="1"/>
    <col min="7531" max="7531" width="21" style="8" bestFit="1" customWidth="1"/>
    <col min="7532" max="7532" width="17.140625" style="8" bestFit="1" customWidth="1"/>
    <col min="7533" max="7533" width="16.85546875" style="8" bestFit="1" customWidth="1"/>
    <col min="7534" max="7534" width="16.7109375" style="8" bestFit="1" customWidth="1"/>
    <col min="7535" max="7535" width="15.7109375" style="8" bestFit="1" customWidth="1"/>
    <col min="7536" max="7536" width="16.28515625" style="8" bestFit="1" customWidth="1"/>
    <col min="7537" max="7537" width="17.28515625" style="8" customWidth="1"/>
    <col min="7538" max="7538" width="23.42578125" style="8" bestFit="1" customWidth="1"/>
    <col min="7539" max="7539" width="31.85546875" style="8" bestFit="1" customWidth="1"/>
    <col min="7540" max="7540" width="7.85546875" style="8" bestFit="1" customWidth="1"/>
    <col min="7541" max="7541" width="5.7109375" style="8" bestFit="1" customWidth="1"/>
    <col min="7542" max="7542" width="9.140625" style="8" bestFit="1" customWidth="1"/>
    <col min="7543" max="7543" width="13.5703125" style="8" bestFit="1" customWidth="1"/>
    <col min="7544" max="7772" width="9.140625" style="8"/>
    <col min="7773" max="7773" width="4.42578125" style="8" bestFit="1" customWidth="1"/>
    <col min="7774" max="7774" width="18.28515625" style="8" bestFit="1" customWidth="1"/>
    <col min="7775" max="7775" width="19" style="8" bestFit="1" customWidth="1"/>
    <col min="7776" max="7776" width="15.42578125" style="8" bestFit="1" customWidth="1"/>
    <col min="7777" max="7778" width="12.42578125" style="8" bestFit="1" customWidth="1"/>
    <col min="7779" max="7779" width="7.140625" style="8" bestFit="1" customWidth="1"/>
    <col min="7780" max="7780" width="10.140625" style="8" bestFit="1" customWidth="1"/>
    <col min="7781" max="7781" width="15.85546875" style="8" bestFit="1" customWidth="1"/>
    <col min="7782" max="7782" width="15.140625" style="8" bestFit="1" customWidth="1"/>
    <col min="7783" max="7783" width="18.28515625" style="8" bestFit="1" customWidth="1"/>
    <col min="7784" max="7784" width="13.28515625" style="8" bestFit="1" customWidth="1"/>
    <col min="7785" max="7785" width="19.28515625" style="8" customWidth="1"/>
    <col min="7786" max="7786" width="15.140625" style="8" customWidth="1"/>
    <col min="7787" max="7787" width="21" style="8" bestFit="1" customWidth="1"/>
    <col min="7788" max="7788" width="17.140625" style="8" bestFit="1" customWidth="1"/>
    <col min="7789" max="7789" width="16.85546875" style="8" bestFit="1" customWidth="1"/>
    <col min="7790" max="7790" width="16.7109375" style="8" bestFit="1" customWidth="1"/>
    <col min="7791" max="7791" width="15.7109375" style="8" bestFit="1" customWidth="1"/>
    <col min="7792" max="7792" width="16.28515625" style="8" bestFit="1" customWidth="1"/>
    <col min="7793" max="7793" width="17.28515625" style="8" customWidth="1"/>
    <col min="7794" max="7794" width="23.42578125" style="8" bestFit="1" customWidth="1"/>
    <col min="7795" max="7795" width="31.85546875" style="8" bestFit="1" customWidth="1"/>
    <col min="7796" max="7796" width="7.85546875" style="8" bestFit="1" customWidth="1"/>
    <col min="7797" max="7797" width="5.7109375" style="8" bestFit="1" customWidth="1"/>
    <col min="7798" max="7798" width="9.140625" style="8" bestFit="1" customWidth="1"/>
    <col min="7799" max="7799" width="13.5703125" style="8" bestFit="1" customWidth="1"/>
    <col min="7800" max="8028" width="9.140625" style="8"/>
    <col min="8029" max="8029" width="4.42578125" style="8" bestFit="1" customWidth="1"/>
    <col min="8030" max="8030" width="18.28515625" style="8" bestFit="1" customWidth="1"/>
    <col min="8031" max="8031" width="19" style="8" bestFit="1" customWidth="1"/>
    <col min="8032" max="8032" width="15.42578125" style="8" bestFit="1" customWidth="1"/>
    <col min="8033" max="8034" width="12.42578125" style="8" bestFit="1" customWidth="1"/>
    <col min="8035" max="8035" width="7.140625" style="8" bestFit="1" customWidth="1"/>
    <col min="8036" max="8036" width="10.140625" style="8" bestFit="1" customWidth="1"/>
    <col min="8037" max="8037" width="15.85546875" style="8" bestFit="1" customWidth="1"/>
    <col min="8038" max="8038" width="15.140625" style="8" bestFit="1" customWidth="1"/>
    <col min="8039" max="8039" width="18.28515625" style="8" bestFit="1" customWidth="1"/>
    <col min="8040" max="8040" width="13.28515625" style="8" bestFit="1" customWidth="1"/>
    <col min="8041" max="8041" width="19.28515625" style="8" customWidth="1"/>
    <col min="8042" max="8042" width="15.140625" style="8" customWidth="1"/>
    <col min="8043" max="8043" width="21" style="8" bestFit="1" customWidth="1"/>
    <col min="8044" max="8044" width="17.140625" style="8" bestFit="1" customWidth="1"/>
    <col min="8045" max="8045" width="16.85546875" style="8" bestFit="1" customWidth="1"/>
    <col min="8046" max="8046" width="16.7109375" style="8" bestFit="1" customWidth="1"/>
    <col min="8047" max="8047" width="15.7109375" style="8" bestFit="1" customWidth="1"/>
    <col min="8048" max="8048" width="16.28515625" style="8" bestFit="1" customWidth="1"/>
    <col min="8049" max="8049" width="17.28515625" style="8" customWidth="1"/>
    <col min="8050" max="8050" width="23.42578125" style="8" bestFit="1" customWidth="1"/>
    <col min="8051" max="8051" width="31.85546875" style="8" bestFit="1" customWidth="1"/>
    <col min="8052" max="8052" width="7.85546875" style="8" bestFit="1" customWidth="1"/>
    <col min="8053" max="8053" width="5.7109375" style="8" bestFit="1" customWidth="1"/>
    <col min="8054" max="8054" width="9.140625" style="8" bestFit="1" customWidth="1"/>
    <col min="8055" max="8055" width="13.5703125" style="8" bestFit="1" customWidth="1"/>
    <col min="8056" max="8284" width="9.140625" style="8"/>
    <col min="8285" max="8285" width="4.42578125" style="8" bestFit="1" customWidth="1"/>
    <col min="8286" max="8286" width="18.28515625" style="8" bestFit="1" customWidth="1"/>
    <col min="8287" max="8287" width="19" style="8" bestFit="1" customWidth="1"/>
    <col min="8288" max="8288" width="15.42578125" style="8" bestFit="1" customWidth="1"/>
    <col min="8289" max="8290" width="12.42578125" style="8" bestFit="1" customWidth="1"/>
    <col min="8291" max="8291" width="7.140625" style="8" bestFit="1" customWidth="1"/>
    <col min="8292" max="8292" width="10.140625" style="8" bestFit="1" customWidth="1"/>
    <col min="8293" max="8293" width="15.85546875" style="8" bestFit="1" customWidth="1"/>
    <col min="8294" max="8294" width="15.140625" style="8" bestFit="1" customWidth="1"/>
    <col min="8295" max="8295" width="18.28515625" style="8" bestFit="1" customWidth="1"/>
    <col min="8296" max="8296" width="13.28515625" style="8" bestFit="1" customWidth="1"/>
    <col min="8297" max="8297" width="19.28515625" style="8" customWidth="1"/>
    <col min="8298" max="8298" width="15.140625" style="8" customWidth="1"/>
    <col min="8299" max="8299" width="21" style="8" bestFit="1" customWidth="1"/>
    <col min="8300" max="8300" width="17.140625" style="8" bestFit="1" customWidth="1"/>
    <col min="8301" max="8301" width="16.85546875" style="8" bestFit="1" customWidth="1"/>
    <col min="8302" max="8302" width="16.7109375" style="8" bestFit="1" customWidth="1"/>
    <col min="8303" max="8303" width="15.7109375" style="8" bestFit="1" customWidth="1"/>
    <col min="8304" max="8304" width="16.28515625" style="8" bestFit="1" customWidth="1"/>
    <col min="8305" max="8305" width="17.28515625" style="8" customWidth="1"/>
    <col min="8306" max="8306" width="23.42578125" style="8" bestFit="1" customWidth="1"/>
    <col min="8307" max="8307" width="31.85546875" style="8" bestFit="1" customWidth="1"/>
    <col min="8308" max="8308" width="7.85546875" style="8" bestFit="1" customWidth="1"/>
    <col min="8309" max="8309" width="5.7109375" style="8" bestFit="1" customWidth="1"/>
    <col min="8310" max="8310" width="9.140625" style="8" bestFit="1" customWidth="1"/>
    <col min="8311" max="8311" width="13.5703125" style="8" bestFit="1" customWidth="1"/>
    <col min="8312" max="8540" width="9.140625" style="8"/>
    <col min="8541" max="8541" width="4.42578125" style="8" bestFit="1" customWidth="1"/>
    <col min="8542" max="8542" width="18.28515625" style="8" bestFit="1" customWidth="1"/>
    <col min="8543" max="8543" width="19" style="8" bestFit="1" customWidth="1"/>
    <col min="8544" max="8544" width="15.42578125" style="8" bestFit="1" customWidth="1"/>
    <col min="8545" max="8546" width="12.42578125" style="8" bestFit="1" customWidth="1"/>
    <col min="8547" max="8547" width="7.140625" style="8" bestFit="1" customWidth="1"/>
    <col min="8548" max="8548" width="10.140625" style="8" bestFit="1" customWidth="1"/>
    <col min="8549" max="8549" width="15.85546875" style="8" bestFit="1" customWidth="1"/>
    <col min="8550" max="8550" width="15.140625" style="8" bestFit="1" customWidth="1"/>
    <col min="8551" max="8551" width="18.28515625" style="8" bestFit="1" customWidth="1"/>
    <col min="8552" max="8552" width="13.28515625" style="8" bestFit="1" customWidth="1"/>
    <col min="8553" max="8553" width="19.28515625" style="8" customWidth="1"/>
    <col min="8554" max="8554" width="15.140625" style="8" customWidth="1"/>
    <col min="8555" max="8555" width="21" style="8" bestFit="1" customWidth="1"/>
    <col min="8556" max="8556" width="17.140625" style="8" bestFit="1" customWidth="1"/>
    <col min="8557" max="8557" width="16.85546875" style="8" bestFit="1" customWidth="1"/>
    <col min="8558" max="8558" width="16.7109375" style="8" bestFit="1" customWidth="1"/>
    <col min="8559" max="8559" width="15.7109375" style="8" bestFit="1" customWidth="1"/>
    <col min="8560" max="8560" width="16.28515625" style="8" bestFit="1" customWidth="1"/>
    <col min="8561" max="8561" width="17.28515625" style="8" customWidth="1"/>
    <col min="8562" max="8562" width="23.42578125" style="8" bestFit="1" customWidth="1"/>
    <col min="8563" max="8563" width="31.85546875" style="8" bestFit="1" customWidth="1"/>
    <col min="8564" max="8564" width="7.85546875" style="8" bestFit="1" customWidth="1"/>
    <col min="8565" max="8565" width="5.7109375" style="8" bestFit="1" customWidth="1"/>
    <col min="8566" max="8566" width="9.140625" style="8" bestFit="1" customWidth="1"/>
    <col min="8567" max="8567" width="13.5703125" style="8" bestFit="1" customWidth="1"/>
    <col min="8568" max="8796" width="9.140625" style="8"/>
    <col min="8797" max="8797" width="4.42578125" style="8" bestFit="1" customWidth="1"/>
    <col min="8798" max="8798" width="18.28515625" style="8" bestFit="1" customWidth="1"/>
    <col min="8799" max="8799" width="19" style="8" bestFit="1" customWidth="1"/>
    <col min="8800" max="8800" width="15.42578125" style="8" bestFit="1" customWidth="1"/>
    <col min="8801" max="8802" width="12.42578125" style="8" bestFit="1" customWidth="1"/>
    <col min="8803" max="8803" width="7.140625" style="8" bestFit="1" customWidth="1"/>
    <col min="8804" max="8804" width="10.140625" style="8" bestFit="1" customWidth="1"/>
    <col min="8805" max="8805" width="15.85546875" style="8" bestFit="1" customWidth="1"/>
    <col min="8806" max="8806" width="15.140625" style="8" bestFit="1" customWidth="1"/>
    <col min="8807" max="8807" width="18.28515625" style="8" bestFit="1" customWidth="1"/>
    <col min="8808" max="8808" width="13.28515625" style="8" bestFit="1" customWidth="1"/>
    <col min="8809" max="8809" width="19.28515625" style="8" customWidth="1"/>
    <col min="8810" max="8810" width="15.140625" style="8" customWidth="1"/>
    <col min="8811" max="8811" width="21" style="8" bestFit="1" customWidth="1"/>
    <col min="8812" max="8812" width="17.140625" style="8" bestFit="1" customWidth="1"/>
    <col min="8813" max="8813" width="16.85546875" style="8" bestFit="1" customWidth="1"/>
    <col min="8814" max="8814" width="16.7109375" style="8" bestFit="1" customWidth="1"/>
    <col min="8815" max="8815" width="15.7109375" style="8" bestFit="1" customWidth="1"/>
    <col min="8816" max="8816" width="16.28515625" style="8" bestFit="1" customWidth="1"/>
    <col min="8817" max="8817" width="17.28515625" style="8" customWidth="1"/>
    <col min="8818" max="8818" width="23.42578125" style="8" bestFit="1" customWidth="1"/>
    <col min="8819" max="8819" width="31.85546875" style="8" bestFit="1" customWidth="1"/>
    <col min="8820" max="8820" width="7.85546875" style="8" bestFit="1" customWidth="1"/>
    <col min="8821" max="8821" width="5.7109375" style="8" bestFit="1" customWidth="1"/>
    <col min="8822" max="8822" width="9.140625" style="8" bestFit="1" customWidth="1"/>
    <col min="8823" max="8823" width="13.5703125" style="8" bestFit="1" customWidth="1"/>
    <col min="8824" max="9052" width="9.140625" style="8"/>
    <col min="9053" max="9053" width="4.42578125" style="8" bestFit="1" customWidth="1"/>
    <col min="9054" max="9054" width="18.28515625" style="8" bestFit="1" customWidth="1"/>
    <col min="9055" max="9055" width="19" style="8" bestFit="1" customWidth="1"/>
    <col min="9056" max="9056" width="15.42578125" style="8" bestFit="1" customWidth="1"/>
    <col min="9057" max="9058" width="12.42578125" style="8" bestFit="1" customWidth="1"/>
    <col min="9059" max="9059" width="7.140625" style="8" bestFit="1" customWidth="1"/>
    <col min="9060" max="9060" width="10.140625" style="8" bestFit="1" customWidth="1"/>
    <col min="9061" max="9061" width="15.85546875" style="8" bestFit="1" customWidth="1"/>
    <col min="9062" max="9062" width="15.140625" style="8" bestFit="1" customWidth="1"/>
    <col min="9063" max="9063" width="18.28515625" style="8" bestFit="1" customWidth="1"/>
    <col min="9064" max="9064" width="13.28515625" style="8" bestFit="1" customWidth="1"/>
    <col min="9065" max="9065" width="19.28515625" style="8" customWidth="1"/>
    <col min="9066" max="9066" width="15.140625" style="8" customWidth="1"/>
    <col min="9067" max="9067" width="21" style="8" bestFit="1" customWidth="1"/>
    <col min="9068" max="9068" width="17.140625" style="8" bestFit="1" customWidth="1"/>
    <col min="9069" max="9069" width="16.85546875" style="8" bestFit="1" customWidth="1"/>
    <col min="9070" max="9070" width="16.7109375" style="8" bestFit="1" customWidth="1"/>
    <col min="9071" max="9071" width="15.7109375" style="8" bestFit="1" customWidth="1"/>
    <col min="9072" max="9072" width="16.28515625" style="8" bestFit="1" customWidth="1"/>
    <col min="9073" max="9073" width="17.28515625" style="8" customWidth="1"/>
    <col min="9074" max="9074" width="23.42578125" style="8" bestFit="1" customWidth="1"/>
    <col min="9075" max="9075" width="31.85546875" style="8" bestFit="1" customWidth="1"/>
    <col min="9076" max="9076" width="7.85546875" style="8" bestFit="1" customWidth="1"/>
    <col min="9077" max="9077" width="5.7109375" style="8" bestFit="1" customWidth="1"/>
    <col min="9078" max="9078" width="9.140625" style="8" bestFit="1" customWidth="1"/>
    <col min="9079" max="9079" width="13.5703125" style="8" bestFit="1" customWidth="1"/>
    <col min="9080" max="9308" width="9.140625" style="8"/>
    <col min="9309" max="9309" width="4.42578125" style="8" bestFit="1" customWidth="1"/>
    <col min="9310" max="9310" width="18.28515625" style="8" bestFit="1" customWidth="1"/>
    <col min="9311" max="9311" width="19" style="8" bestFit="1" customWidth="1"/>
    <col min="9312" max="9312" width="15.42578125" style="8" bestFit="1" customWidth="1"/>
    <col min="9313" max="9314" width="12.42578125" style="8" bestFit="1" customWidth="1"/>
    <col min="9315" max="9315" width="7.140625" style="8" bestFit="1" customWidth="1"/>
    <col min="9316" max="9316" width="10.140625" style="8" bestFit="1" customWidth="1"/>
    <col min="9317" max="9317" width="15.85546875" style="8" bestFit="1" customWidth="1"/>
    <col min="9318" max="9318" width="15.140625" style="8" bestFit="1" customWidth="1"/>
    <col min="9319" max="9319" width="18.28515625" style="8" bestFit="1" customWidth="1"/>
    <col min="9320" max="9320" width="13.28515625" style="8" bestFit="1" customWidth="1"/>
    <col min="9321" max="9321" width="19.28515625" style="8" customWidth="1"/>
    <col min="9322" max="9322" width="15.140625" style="8" customWidth="1"/>
    <col min="9323" max="9323" width="21" style="8" bestFit="1" customWidth="1"/>
    <col min="9324" max="9324" width="17.140625" style="8" bestFit="1" customWidth="1"/>
    <col min="9325" max="9325" width="16.85546875" style="8" bestFit="1" customWidth="1"/>
    <col min="9326" max="9326" width="16.7109375" style="8" bestFit="1" customWidth="1"/>
    <col min="9327" max="9327" width="15.7109375" style="8" bestFit="1" customWidth="1"/>
    <col min="9328" max="9328" width="16.28515625" style="8" bestFit="1" customWidth="1"/>
    <col min="9329" max="9329" width="17.28515625" style="8" customWidth="1"/>
    <col min="9330" max="9330" width="23.42578125" style="8" bestFit="1" customWidth="1"/>
    <col min="9331" max="9331" width="31.85546875" style="8" bestFit="1" customWidth="1"/>
    <col min="9332" max="9332" width="7.85546875" style="8" bestFit="1" customWidth="1"/>
    <col min="9333" max="9333" width="5.7109375" style="8" bestFit="1" customWidth="1"/>
    <col min="9334" max="9334" width="9.140625" style="8" bestFit="1" customWidth="1"/>
    <col min="9335" max="9335" width="13.5703125" style="8" bestFit="1" customWidth="1"/>
    <col min="9336" max="9564" width="9.140625" style="8"/>
    <col min="9565" max="9565" width="4.42578125" style="8" bestFit="1" customWidth="1"/>
    <col min="9566" max="9566" width="18.28515625" style="8" bestFit="1" customWidth="1"/>
    <col min="9567" max="9567" width="19" style="8" bestFit="1" customWidth="1"/>
    <col min="9568" max="9568" width="15.42578125" style="8" bestFit="1" customWidth="1"/>
    <col min="9569" max="9570" width="12.42578125" style="8" bestFit="1" customWidth="1"/>
    <col min="9571" max="9571" width="7.140625" style="8" bestFit="1" customWidth="1"/>
    <col min="9572" max="9572" width="10.140625" style="8" bestFit="1" customWidth="1"/>
    <col min="9573" max="9573" width="15.85546875" style="8" bestFit="1" customWidth="1"/>
    <col min="9574" max="9574" width="15.140625" style="8" bestFit="1" customWidth="1"/>
    <col min="9575" max="9575" width="18.28515625" style="8" bestFit="1" customWidth="1"/>
    <col min="9576" max="9576" width="13.28515625" style="8" bestFit="1" customWidth="1"/>
    <col min="9577" max="9577" width="19.28515625" style="8" customWidth="1"/>
    <col min="9578" max="9578" width="15.140625" style="8" customWidth="1"/>
    <col min="9579" max="9579" width="21" style="8" bestFit="1" customWidth="1"/>
    <col min="9580" max="9580" width="17.140625" style="8" bestFit="1" customWidth="1"/>
    <col min="9581" max="9581" width="16.85546875" style="8" bestFit="1" customWidth="1"/>
    <col min="9582" max="9582" width="16.7109375" style="8" bestFit="1" customWidth="1"/>
    <col min="9583" max="9583" width="15.7109375" style="8" bestFit="1" customWidth="1"/>
    <col min="9584" max="9584" width="16.28515625" style="8" bestFit="1" customWidth="1"/>
    <col min="9585" max="9585" width="17.28515625" style="8" customWidth="1"/>
    <col min="9586" max="9586" width="23.42578125" style="8" bestFit="1" customWidth="1"/>
    <col min="9587" max="9587" width="31.85546875" style="8" bestFit="1" customWidth="1"/>
    <col min="9588" max="9588" width="7.85546875" style="8" bestFit="1" customWidth="1"/>
    <col min="9589" max="9589" width="5.7109375" style="8" bestFit="1" customWidth="1"/>
    <col min="9590" max="9590" width="9.140625" style="8" bestFit="1" customWidth="1"/>
    <col min="9591" max="9591" width="13.5703125" style="8" bestFit="1" customWidth="1"/>
    <col min="9592" max="9820" width="9.140625" style="8"/>
    <col min="9821" max="9821" width="4.42578125" style="8" bestFit="1" customWidth="1"/>
    <col min="9822" max="9822" width="18.28515625" style="8" bestFit="1" customWidth="1"/>
    <col min="9823" max="9823" width="19" style="8" bestFit="1" customWidth="1"/>
    <col min="9824" max="9824" width="15.42578125" style="8" bestFit="1" customWidth="1"/>
    <col min="9825" max="9826" width="12.42578125" style="8" bestFit="1" customWidth="1"/>
    <col min="9827" max="9827" width="7.140625" style="8" bestFit="1" customWidth="1"/>
    <col min="9828" max="9828" width="10.140625" style="8" bestFit="1" customWidth="1"/>
    <col min="9829" max="9829" width="15.85546875" style="8" bestFit="1" customWidth="1"/>
    <col min="9830" max="9830" width="15.140625" style="8" bestFit="1" customWidth="1"/>
    <col min="9831" max="9831" width="18.28515625" style="8" bestFit="1" customWidth="1"/>
    <col min="9832" max="9832" width="13.28515625" style="8" bestFit="1" customWidth="1"/>
    <col min="9833" max="9833" width="19.28515625" style="8" customWidth="1"/>
    <col min="9834" max="9834" width="15.140625" style="8" customWidth="1"/>
    <col min="9835" max="9835" width="21" style="8" bestFit="1" customWidth="1"/>
    <col min="9836" max="9836" width="17.140625" style="8" bestFit="1" customWidth="1"/>
    <col min="9837" max="9837" width="16.85546875" style="8" bestFit="1" customWidth="1"/>
    <col min="9838" max="9838" width="16.7109375" style="8" bestFit="1" customWidth="1"/>
    <col min="9839" max="9839" width="15.7109375" style="8" bestFit="1" customWidth="1"/>
    <col min="9840" max="9840" width="16.28515625" style="8" bestFit="1" customWidth="1"/>
    <col min="9841" max="9841" width="17.28515625" style="8" customWidth="1"/>
    <col min="9842" max="9842" width="23.42578125" style="8" bestFit="1" customWidth="1"/>
    <col min="9843" max="9843" width="31.85546875" style="8" bestFit="1" customWidth="1"/>
    <col min="9844" max="9844" width="7.85546875" style="8" bestFit="1" customWidth="1"/>
    <col min="9845" max="9845" width="5.7109375" style="8" bestFit="1" customWidth="1"/>
    <col min="9846" max="9846" width="9.140625" style="8" bestFit="1" customWidth="1"/>
    <col min="9847" max="9847" width="13.5703125" style="8" bestFit="1" customWidth="1"/>
    <col min="9848" max="10076" width="9.140625" style="8"/>
    <col min="10077" max="10077" width="4.42578125" style="8" bestFit="1" customWidth="1"/>
    <col min="10078" max="10078" width="18.28515625" style="8" bestFit="1" customWidth="1"/>
    <col min="10079" max="10079" width="19" style="8" bestFit="1" customWidth="1"/>
    <col min="10080" max="10080" width="15.42578125" style="8" bestFit="1" customWidth="1"/>
    <col min="10081" max="10082" width="12.42578125" style="8" bestFit="1" customWidth="1"/>
    <col min="10083" max="10083" width="7.140625" style="8" bestFit="1" customWidth="1"/>
    <col min="10084" max="10084" width="10.140625" style="8" bestFit="1" customWidth="1"/>
    <col min="10085" max="10085" width="15.85546875" style="8" bestFit="1" customWidth="1"/>
    <col min="10086" max="10086" width="15.140625" style="8" bestFit="1" customWidth="1"/>
    <col min="10087" max="10087" width="18.28515625" style="8" bestFit="1" customWidth="1"/>
    <col min="10088" max="10088" width="13.28515625" style="8" bestFit="1" customWidth="1"/>
    <col min="10089" max="10089" width="19.28515625" style="8" customWidth="1"/>
    <col min="10090" max="10090" width="15.140625" style="8" customWidth="1"/>
    <col min="10091" max="10091" width="21" style="8" bestFit="1" customWidth="1"/>
    <col min="10092" max="10092" width="17.140625" style="8" bestFit="1" customWidth="1"/>
    <col min="10093" max="10093" width="16.85546875" style="8" bestFit="1" customWidth="1"/>
    <col min="10094" max="10094" width="16.7109375" style="8" bestFit="1" customWidth="1"/>
    <col min="10095" max="10095" width="15.7109375" style="8" bestFit="1" customWidth="1"/>
    <col min="10096" max="10096" width="16.28515625" style="8" bestFit="1" customWidth="1"/>
    <col min="10097" max="10097" width="17.28515625" style="8" customWidth="1"/>
    <col min="10098" max="10098" width="23.42578125" style="8" bestFit="1" customWidth="1"/>
    <col min="10099" max="10099" width="31.85546875" style="8" bestFit="1" customWidth="1"/>
    <col min="10100" max="10100" width="7.85546875" style="8" bestFit="1" customWidth="1"/>
    <col min="10101" max="10101" width="5.7109375" style="8" bestFit="1" customWidth="1"/>
    <col min="10102" max="10102" width="9.140625" style="8" bestFit="1" customWidth="1"/>
    <col min="10103" max="10103" width="13.5703125" style="8" bestFit="1" customWidth="1"/>
    <col min="10104" max="10332" width="9.140625" style="8"/>
    <col min="10333" max="10333" width="4.42578125" style="8" bestFit="1" customWidth="1"/>
    <col min="10334" max="10334" width="18.28515625" style="8" bestFit="1" customWidth="1"/>
    <col min="10335" max="10335" width="19" style="8" bestFit="1" customWidth="1"/>
    <col min="10336" max="10336" width="15.42578125" style="8" bestFit="1" customWidth="1"/>
    <col min="10337" max="10338" width="12.42578125" style="8" bestFit="1" customWidth="1"/>
    <col min="10339" max="10339" width="7.140625" style="8" bestFit="1" customWidth="1"/>
    <col min="10340" max="10340" width="10.140625" style="8" bestFit="1" customWidth="1"/>
    <col min="10341" max="10341" width="15.85546875" style="8" bestFit="1" customWidth="1"/>
    <col min="10342" max="10342" width="15.140625" style="8" bestFit="1" customWidth="1"/>
    <col min="10343" max="10343" width="18.28515625" style="8" bestFit="1" customWidth="1"/>
    <col min="10344" max="10344" width="13.28515625" style="8" bestFit="1" customWidth="1"/>
    <col min="10345" max="10345" width="19.28515625" style="8" customWidth="1"/>
    <col min="10346" max="10346" width="15.140625" style="8" customWidth="1"/>
    <col min="10347" max="10347" width="21" style="8" bestFit="1" customWidth="1"/>
    <col min="10348" max="10348" width="17.140625" style="8" bestFit="1" customWidth="1"/>
    <col min="10349" max="10349" width="16.85546875" style="8" bestFit="1" customWidth="1"/>
    <col min="10350" max="10350" width="16.7109375" style="8" bestFit="1" customWidth="1"/>
    <col min="10351" max="10351" width="15.7109375" style="8" bestFit="1" customWidth="1"/>
    <col min="10352" max="10352" width="16.28515625" style="8" bestFit="1" customWidth="1"/>
    <col min="10353" max="10353" width="17.28515625" style="8" customWidth="1"/>
    <col min="10354" max="10354" width="23.42578125" style="8" bestFit="1" customWidth="1"/>
    <col min="10355" max="10355" width="31.85546875" style="8" bestFit="1" customWidth="1"/>
    <col min="10356" max="10356" width="7.85546875" style="8" bestFit="1" customWidth="1"/>
    <col min="10357" max="10357" width="5.7109375" style="8" bestFit="1" customWidth="1"/>
    <col min="10358" max="10358" width="9.140625" style="8" bestFit="1" customWidth="1"/>
    <col min="10359" max="10359" width="13.5703125" style="8" bestFit="1" customWidth="1"/>
    <col min="10360" max="10588" width="9.140625" style="8"/>
    <col min="10589" max="10589" width="4.42578125" style="8" bestFit="1" customWidth="1"/>
    <col min="10590" max="10590" width="18.28515625" style="8" bestFit="1" customWidth="1"/>
    <col min="10591" max="10591" width="19" style="8" bestFit="1" customWidth="1"/>
    <col min="10592" max="10592" width="15.42578125" style="8" bestFit="1" customWidth="1"/>
    <col min="10593" max="10594" width="12.42578125" style="8" bestFit="1" customWidth="1"/>
    <col min="10595" max="10595" width="7.140625" style="8" bestFit="1" customWidth="1"/>
    <col min="10596" max="10596" width="10.140625" style="8" bestFit="1" customWidth="1"/>
    <col min="10597" max="10597" width="15.85546875" style="8" bestFit="1" customWidth="1"/>
    <col min="10598" max="10598" width="15.140625" style="8" bestFit="1" customWidth="1"/>
    <col min="10599" max="10599" width="18.28515625" style="8" bestFit="1" customWidth="1"/>
    <col min="10600" max="10600" width="13.28515625" style="8" bestFit="1" customWidth="1"/>
    <col min="10601" max="10601" width="19.28515625" style="8" customWidth="1"/>
    <col min="10602" max="10602" width="15.140625" style="8" customWidth="1"/>
    <col min="10603" max="10603" width="21" style="8" bestFit="1" customWidth="1"/>
    <col min="10604" max="10604" width="17.140625" style="8" bestFit="1" customWidth="1"/>
    <col min="10605" max="10605" width="16.85546875" style="8" bestFit="1" customWidth="1"/>
    <col min="10606" max="10606" width="16.7109375" style="8" bestFit="1" customWidth="1"/>
    <col min="10607" max="10607" width="15.7109375" style="8" bestFit="1" customWidth="1"/>
    <col min="10608" max="10608" width="16.28515625" style="8" bestFit="1" customWidth="1"/>
    <col min="10609" max="10609" width="17.28515625" style="8" customWidth="1"/>
    <col min="10610" max="10610" width="23.42578125" style="8" bestFit="1" customWidth="1"/>
    <col min="10611" max="10611" width="31.85546875" style="8" bestFit="1" customWidth="1"/>
    <col min="10612" max="10612" width="7.85546875" style="8" bestFit="1" customWidth="1"/>
    <col min="10613" max="10613" width="5.7109375" style="8" bestFit="1" customWidth="1"/>
    <col min="10614" max="10614" width="9.140625" style="8" bestFit="1" customWidth="1"/>
    <col min="10615" max="10615" width="13.5703125" style="8" bestFit="1" customWidth="1"/>
    <col min="10616" max="10844" width="9.140625" style="8"/>
    <col min="10845" max="10845" width="4.42578125" style="8" bestFit="1" customWidth="1"/>
    <col min="10846" max="10846" width="18.28515625" style="8" bestFit="1" customWidth="1"/>
    <col min="10847" max="10847" width="19" style="8" bestFit="1" customWidth="1"/>
    <col min="10848" max="10848" width="15.42578125" style="8" bestFit="1" customWidth="1"/>
    <col min="10849" max="10850" width="12.42578125" style="8" bestFit="1" customWidth="1"/>
    <col min="10851" max="10851" width="7.140625" style="8" bestFit="1" customWidth="1"/>
    <col min="10852" max="10852" width="10.140625" style="8" bestFit="1" customWidth="1"/>
    <col min="10853" max="10853" width="15.85546875" style="8" bestFit="1" customWidth="1"/>
    <col min="10854" max="10854" width="15.140625" style="8" bestFit="1" customWidth="1"/>
    <col min="10855" max="10855" width="18.28515625" style="8" bestFit="1" customWidth="1"/>
    <col min="10856" max="10856" width="13.28515625" style="8" bestFit="1" customWidth="1"/>
    <col min="10857" max="10857" width="19.28515625" style="8" customWidth="1"/>
    <col min="10858" max="10858" width="15.140625" style="8" customWidth="1"/>
    <col min="10859" max="10859" width="21" style="8" bestFit="1" customWidth="1"/>
    <col min="10860" max="10860" width="17.140625" style="8" bestFit="1" customWidth="1"/>
    <col min="10861" max="10861" width="16.85546875" style="8" bestFit="1" customWidth="1"/>
    <col min="10862" max="10862" width="16.7109375" style="8" bestFit="1" customWidth="1"/>
    <col min="10863" max="10863" width="15.7109375" style="8" bestFit="1" customWidth="1"/>
    <col min="10864" max="10864" width="16.28515625" style="8" bestFit="1" customWidth="1"/>
    <col min="10865" max="10865" width="17.28515625" style="8" customWidth="1"/>
    <col min="10866" max="10866" width="23.42578125" style="8" bestFit="1" customWidth="1"/>
    <col min="10867" max="10867" width="31.85546875" style="8" bestFit="1" customWidth="1"/>
    <col min="10868" max="10868" width="7.85546875" style="8" bestFit="1" customWidth="1"/>
    <col min="10869" max="10869" width="5.7109375" style="8" bestFit="1" customWidth="1"/>
    <col min="10870" max="10870" width="9.140625" style="8" bestFit="1" customWidth="1"/>
    <col min="10871" max="10871" width="13.5703125" style="8" bestFit="1" customWidth="1"/>
    <col min="10872" max="11100" width="9.140625" style="8"/>
    <col min="11101" max="11101" width="4.42578125" style="8" bestFit="1" customWidth="1"/>
    <col min="11102" max="11102" width="18.28515625" style="8" bestFit="1" customWidth="1"/>
    <col min="11103" max="11103" width="19" style="8" bestFit="1" customWidth="1"/>
    <col min="11104" max="11104" width="15.42578125" style="8" bestFit="1" customWidth="1"/>
    <col min="11105" max="11106" width="12.42578125" style="8" bestFit="1" customWidth="1"/>
    <col min="11107" max="11107" width="7.140625" style="8" bestFit="1" customWidth="1"/>
    <col min="11108" max="11108" width="10.140625" style="8" bestFit="1" customWidth="1"/>
    <col min="11109" max="11109" width="15.85546875" style="8" bestFit="1" customWidth="1"/>
    <col min="11110" max="11110" width="15.140625" style="8" bestFit="1" customWidth="1"/>
    <col min="11111" max="11111" width="18.28515625" style="8" bestFit="1" customWidth="1"/>
    <col min="11112" max="11112" width="13.28515625" style="8" bestFit="1" customWidth="1"/>
    <col min="11113" max="11113" width="19.28515625" style="8" customWidth="1"/>
    <col min="11114" max="11114" width="15.140625" style="8" customWidth="1"/>
    <col min="11115" max="11115" width="21" style="8" bestFit="1" customWidth="1"/>
    <col min="11116" max="11116" width="17.140625" style="8" bestFit="1" customWidth="1"/>
    <col min="11117" max="11117" width="16.85546875" style="8" bestFit="1" customWidth="1"/>
    <col min="11118" max="11118" width="16.7109375" style="8" bestFit="1" customWidth="1"/>
    <col min="11119" max="11119" width="15.7109375" style="8" bestFit="1" customWidth="1"/>
    <col min="11120" max="11120" width="16.28515625" style="8" bestFit="1" customWidth="1"/>
    <col min="11121" max="11121" width="17.28515625" style="8" customWidth="1"/>
    <col min="11122" max="11122" width="23.42578125" style="8" bestFit="1" customWidth="1"/>
    <col min="11123" max="11123" width="31.85546875" style="8" bestFit="1" customWidth="1"/>
    <col min="11124" max="11124" width="7.85546875" style="8" bestFit="1" customWidth="1"/>
    <col min="11125" max="11125" width="5.7109375" style="8" bestFit="1" customWidth="1"/>
    <col min="11126" max="11126" width="9.140625" style="8" bestFit="1" customWidth="1"/>
    <col min="11127" max="11127" width="13.5703125" style="8" bestFit="1" customWidth="1"/>
    <col min="11128" max="11356" width="9.140625" style="8"/>
    <col min="11357" max="11357" width="4.42578125" style="8" bestFit="1" customWidth="1"/>
    <col min="11358" max="11358" width="18.28515625" style="8" bestFit="1" customWidth="1"/>
    <col min="11359" max="11359" width="19" style="8" bestFit="1" customWidth="1"/>
    <col min="11360" max="11360" width="15.42578125" style="8" bestFit="1" customWidth="1"/>
    <col min="11361" max="11362" width="12.42578125" style="8" bestFit="1" customWidth="1"/>
    <col min="11363" max="11363" width="7.140625" style="8" bestFit="1" customWidth="1"/>
    <col min="11364" max="11364" width="10.140625" style="8" bestFit="1" customWidth="1"/>
    <col min="11365" max="11365" width="15.85546875" style="8" bestFit="1" customWidth="1"/>
    <col min="11366" max="11366" width="15.140625" style="8" bestFit="1" customWidth="1"/>
    <col min="11367" max="11367" width="18.28515625" style="8" bestFit="1" customWidth="1"/>
    <col min="11368" max="11368" width="13.28515625" style="8" bestFit="1" customWidth="1"/>
    <col min="11369" max="11369" width="19.28515625" style="8" customWidth="1"/>
    <col min="11370" max="11370" width="15.140625" style="8" customWidth="1"/>
    <col min="11371" max="11371" width="21" style="8" bestFit="1" customWidth="1"/>
    <col min="11372" max="11372" width="17.140625" style="8" bestFit="1" customWidth="1"/>
    <col min="11373" max="11373" width="16.85546875" style="8" bestFit="1" customWidth="1"/>
    <col min="11374" max="11374" width="16.7109375" style="8" bestFit="1" customWidth="1"/>
    <col min="11375" max="11375" width="15.7109375" style="8" bestFit="1" customWidth="1"/>
    <col min="11376" max="11376" width="16.28515625" style="8" bestFit="1" customWidth="1"/>
    <col min="11377" max="11377" width="17.28515625" style="8" customWidth="1"/>
    <col min="11378" max="11378" width="23.42578125" style="8" bestFit="1" customWidth="1"/>
    <col min="11379" max="11379" width="31.85546875" style="8" bestFit="1" customWidth="1"/>
    <col min="11380" max="11380" width="7.85546875" style="8" bestFit="1" customWidth="1"/>
    <col min="11381" max="11381" width="5.7109375" style="8" bestFit="1" customWidth="1"/>
    <col min="11382" max="11382" width="9.140625" style="8" bestFit="1" customWidth="1"/>
    <col min="11383" max="11383" width="13.5703125" style="8" bestFit="1" customWidth="1"/>
    <col min="11384" max="11612" width="9.140625" style="8"/>
    <col min="11613" max="11613" width="4.42578125" style="8" bestFit="1" customWidth="1"/>
    <col min="11614" max="11614" width="18.28515625" style="8" bestFit="1" customWidth="1"/>
    <col min="11615" max="11615" width="19" style="8" bestFit="1" customWidth="1"/>
    <col min="11616" max="11616" width="15.42578125" style="8" bestFit="1" customWidth="1"/>
    <col min="11617" max="11618" width="12.42578125" style="8" bestFit="1" customWidth="1"/>
    <col min="11619" max="11619" width="7.140625" style="8" bestFit="1" customWidth="1"/>
    <col min="11620" max="11620" width="10.140625" style="8" bestFit="1" customWidth="1"/>
    <col min="11621" max="11621" width="15.85546875" style="8" bestFit="1" customWidth="1"/>
    <col min="11622" max="11622" width="15.140625" style="8" bestFit="1" customWidth="1"/>
    <col min="11623" max="11623" width="18.28515625" style="8" bestFit="1" customWidth="1"/>
    <col min="11624" max="11624" width="13.28515625" style="8" bestFit="1" customWidth="1"/>
    <col min="11625" max="11625" width="19.28515625" style="8" customWidth="1"/>
    <col min="11626" max="11626" width="15.140625" style="8" customWidth="1"/>
    <col min="11627" max="11627" width="21" style="8" bestFit="1" customWidth="1"/>
    <col min="11628" max="11628" width="17.140625" style="8" bestFit="1" customWidth="1"/>
    <col min="11629" max="11629" width="16.85546875" style="8" bestFit="1" customWidth="1"/>
    <col min="11630" max="11630" width="16.7109375" style="8" bestFit="1" customWidth="1"/>
    <col min="11631" max="11631" width="15.7109375" style="8" bestFit="1" customWidth="1"/>
    <col min="11632" max="11632" width="16.28515625" style="8" bestFit="1" customWidth="1"/>
    <col min="11633" max="11633" width="17.28515625" style="8" customWidth="1"/>
    <col min="11634" max="11634" width="23.42578125" style="8" bestFit="1" customWidth="1"/>
    <col min="11635" max="11635" width="31.85546875" style="8" bestFit="1" customWidth="1"/>
    <col min="11636" max="11636" width="7.85546875" style="8" bestFit="1" customWidth="1"/>
    <col min="11637" max="11637" width="5.7109375" style="8" bestFit="1" customWidth="1"/>
    <col min="11638" max="11638" width="9.140625" style="8" bestFit="1" customWidth="1"/>
    <col min="11639" max="11639" width="13.5703125" style="8" bestFit="1" customWidth="1"/>
    <col min="11640" max="11868" width="9.140625" style="8"/>
    <col min="11869" max="11869" width="4.42578125" style="8" bestFit="1" customWidth="1"/>
    <col min="11870" max="11870" width="18.28515625" style="8" bestFit="1" customWidth="1"/>
    <col min="11871" max="11871" width="19" style="8" bestFit="1" customWidth="1"/>
    <col min="11872" max="11872" width="15.42578125" style="8" bestFit="1" customWidth="1"/>
    <col min="11873" max="11874" width="12.42578125" style="8" bestFit="1" customWidth="1"/>
    <col min="11875" max="11875" width="7.140625" style="8" bestFit="1" customWidth="1"/>
    <col min="11876" max="11876" width="10.140625" style="8" bestFit="1" customWidth="1"/>
    <col min="11877" max="11877" width="15.85546875" style="8" bestFit="1" customWidth="1"/>
    <col min="11878" max="11878" width="15.140625" style="8" bestFit="1" customWidth="1"/>
    <col min="11879" max="11879" width="18.28515625" style="8" bestFit="1" customWidth="1"/>
    <col min="11880" max="11880" width="13.28515625" style="8" bestFit="1" customWidth="1"/>
    <col min="11881" max="11881" width="19.28515625" style="8" customWidth="1"/>
    <col min="11882" max="11882" width="15.140625" style="8" customWidth="1"/>
    <col min="11883" max="11883" width="21" style="8" bestFit="1" customWidth="1"/>
    <col min="11884" max="11884" width="17.140625" style="8" bestFit="1" customWidth="1"/>
    <col min="11885" max="11885" width="16.85546875" style="8" bestFit="1" customWidth="1"/>
    <col min="11886" max="11886" width="16.7109375" style="8" bestFit="1" customWidth="1"/>
    <col min="11887" max="11887" width="15.7109375" style="8" bestFit="1" customWidth="1"/>
    <col min="11888" max="11888" width="16.28515625" style="8" bestFit="1" customWidth="1"/>
    <col min="11889" max="11889" width="17.28515625" style="8" customWidth="1"/>
    <col min="11890" max="11890" width="23.42578125" style="8" bestFit="1" customWidth="1"/>
    <col min="11891" max="11891" width="31.85546875" style="8" bestFit="1" customWidth="1"/>
    <col min="11892" max="11892" width="7.85546875" style="8" bestFit="1" customWidth="1"/>
    <col min="11893" max="11893" width="5.7109375" style="8" bestFit="1" customWidth="1"/>
    <col min="11894" max="11894" width="9.140625" style="8" bestFit="1" customWidth="1"/>
    <col min="11895" max="11895" width="13.5703125" style="8" bestFit="1" customWidth="1"/>
    <col min="11896" max="12124" width="9.140625" style="8"/>
    <col min="12125" max="12125" width="4.42578125" style="8" bestFit="1" customWidth="1"/>
    <col min="12126" max="12126" width="18.28515625" style="8" bestFit="1" customWidth="1"/>
    <col min="12127" max="12127" width="19" style="8" bestFit="1" customWidth="1"/>
    <col min="12128" max="12128" width="15.42578125" style="8" bestFit="1" customWidth="1"/>
    <col min="12129" max="12130" width="12.42578125" style="8" bestFit="1" customWidth="1"/>
    <col min="12131" max="12131" width="7.140625" style="8" bestFit="1" customWidth="1"/>
    <col min="12132" max="12132" width="10.140625" style="8" bestFit="1" customWidth="1"/>
    <col min="12133" max="12133" width="15.85546875" style="8" bestFit="1" customWidth="1"/>
    <col min="12134" max="12134" width="15.140625" style="8" bestFit="1" customWidth="1"/>
    <col min="12135" max="12135" width="18.28515625" style="8" bestFit="1" customWidth="1"/>
    <col min="12136" max="12136" width="13.28515625" style="8" bestFit="1" customWidth="1"/>
    <col min="12137" max="12137" width="19.28515625" style="8" customWidth="1"/>
    <col min="12138" max="12138" width="15.140625" style="8" customWidth="1"/>
    <col min="12139" max="12139" width="21" style="8" bestFit="1" customWidth="1"/>
    <col min="12140" max="12140" width="17.140625" style="8" bestFit="1" customWidth="1"/>
    <col min="12141" max="12141" width="16.85546875" style="8" bestFit="1" customWidth="1"/>
    <col min="12142" max="12142" width="16.7109375" style="8" bestFit="1" customWidth="1"/>
    <col min="12143" max="12143" width="15.7109375" style="8" bestFit="1" customWidth="1"/>
    <col min="12144" max="12144" width="16.28515625" style="8" bestFit="1" customWidth="1"/>
    <col min="12145" max="12145" width="17.28515625" style="8" customWidth="1"/>
    <col min="12146" max="12146" width="23.42578125" style="8" bestFit="1" customWidth="1"/>
    <col min="12147" max="12147" width="31.85546875" style="8" bestFit="1" customWidth="1"/>
    <col min="12148" max="12148" width="7.85546875" style="8" bestFit="1" customWidth="1"/>
    <col min="12149" max="12149" width="5.7109375" style="8" bestFit="1" customWidth="1"/>
    <col min="12150" max="12150" width="9.140625" style="8" bestFit="1" customWidth="1"/>
    <col min="12151" max="12151" width="13.5703125" style="8" bestFit="1" customWidth="1"/>
    <col min="12152" max="12380" width="9.140625" style="8"/>
    <col min="12381" max="12381" width="4.42578125" style="8" bestFit="1" customWidth="1"/>
    <col min="12382" max="12382" width="18.28515625" style="8" bestFit="1" customWidth="1"/>
    <col min="12383" max="12383" width="19" style="8" bestFit="1" customWidth="1"/>
    <col min="12384" max="12384" width="15.42578125" style="8" bestFit="1" customWidth="1"/>
    <col min="12385" max="12386" width="12.42578125" style="8" bestFit="1" customWidth="1"/>
    <col min="12387" max="12387" width="7.140625" style="8" bestFit="1" customWidth="1"/>
    <col min="12388" max="12388" width="10.140625" style="8" bestFit="1" customWidth="1"/>
    <col min="12389" max="12389" width="15.85546875" style="8" bestFit="1" customWidth="1"/>
    <col min="12390" max="12390" width="15.140625" style="8" bestFit="1" customWidth="1"/>
    <col min="12391" max="12391" width="18.28515625" style="8" bestFit="1" customWidth="1"/>
    <col min="12392" max="12392" width="13.28515625" style="8" bestFit="1" customWidth="1"/>
    <col min="12393" max="12393" width="19.28515625" style="8" customWidth="1"/>
    <col min="12394" max="12394" width="15.140625" style="8" customWidth="1"/>
    <col min="12395" max="12395" width="21" style="8" bestFit="1" customWidth="1"/>
    <col min="12396" max="12396" width="17.140625" style="8" bestFit="1" customWidth="1"/>
    <col min="12397" max="12397" width="16.85546875" style="8" bestFit="1" customWidth="1"/>
    <col min="12398" max="12398" width="16.7109375" style="8" bestFit="1" customWidth="1"/>
    <col min="12399" max="12399" width="15.7109375" style="8" bestFit="1" customWidth="1"/>
    <col min="12400" max="12400" width="16.28515625" style="8" bestFit="1" customWidth="1"/>
    <col min="12401" max="12401" width="17.28515625" style="8" customWidth="1"/>
    <col min="12402" max="12402" width="23.42578125" style="8" bestFit="1" customWidth="1"/>
    <col min="12403" max="12403" width="31.85546875" style="8" bestFit="1" customWidth="1"/>
    <col min="12404" max="12404" width="7.85546875" style="8" bestFit="1" customWidth="1"/>
    <col min="12405" max="12405" width="5.7109375" style="8" bestFit="1" customWidth="1"/>
    <col min="12406" max="12406" width="9.140625" style="8" bestFit="1" customWidth="1"/>
    <col min="12407" max="12407" width="13.5703125" style="8" bestFit="1" customWidth="1"/>
    <col min="12408" max="12636" width="9.140625" style="8"/>
    <col min="12637" max="12637" width="4.42578125" style="8" bestFit="1" customWidth="1"/>
    <col min="12638" max="12638" width="18.28515625" style="8" bestFit="1" customWidth="1"/>
    <col min="12639" max="12639" width="19" style="8" bestFit="1" customWidth="1"/>
    <col min="12640" max="12640" width="15.42578125" style="8" bestFit="1" customWidth="1"/>
    <col min="12641" max="12642" width="12.42578125" style="8" bestFit="1" customWidth="1"/>
    <col min="12643" max="12643" width="7.140625" style="8" bestFit="1" customWidth="1"/>
    <col min="12644" max="12644" width="10.140625" style="8" bestFit="1" customWidth="1"/>
    <col min="12645" max="12645" width="15.85546875" style="8" bestFit="1" customWidth="1"/>
    <col min="12646" max="12646" width="15.140625" style="8" bestFit="1" customWidth="1"/>
    <col min="12647" max="12647" width="18.28515625" style="8" bestFit="1" customWidth="1"/>
    <col min="12648" max="12648" width="13.28515625" style="8" bestFit="1" customWidth="1"/>
    <col min="12649" max="12649" width="19.28515625" style="8" customWidth="1"/>
    <col min="12650" max="12650" width="15.140625" style="8" customWidth="1"/>
    <col min="12651" max="12651" width="21" style="8" bestFit="1" customWidth="1"/>
    <col min="12652" max="12652" width="17.140625" style="8" bestFit="1" customWidth="1"/>
    <col min="12653" max="12653" width="16.85546875" style="8" bestFit="1" customWidth="1"/>
    <col min="12654" max="12654" width="16.7109375" style="8" bestFit="1" customWidth="1"/>
    <col min="12655" max="12655" width="15.7109375" style="8" bestFit="1" customWidth="1"/>
    <col min="12656" max="12656" width="16.28515625" style="8" bestFit="1" customWidth="1"/>
    <col min="12657" max="12657" width="17.28515625" style="8" customWidth="1"/>
    <col min="12658" max="12658" width="23.42578125" style="8" bestFit="1" customWidth="1"/>
    <col min="12659" max="12659" width="31.85546875" style="8" bestFit="1" customWidth="1"/>
    <col min="12660" max="12660" width="7.85546875" style="8" bestFit="1" customWidth="1"/>
    <col min="12661" max="12661" width="5.7109375" style="8" bestFit="1" customWidth="1"/>
    <col min="12662" max="12662" width="9.140625" style="8" bestFit="1" customWidth="1"/>
    <col min="12663" max="12663" width="13.5703125" style="8" bestFit="1" customWidth="1"/>
    <col min="12664" max="12892" width="9.140625" style="8"/>
    <col min="12893" max="12893" width="4.42578125" style="8" bestFit="1" customWidth="1"/>
    <col min="12894" max="12894" width="18.28515625" style="8" bestFit="1" customWidth="1"/>
    <col min="12895" max="12895" width="19" style="8" bestFit="1" customWidth="1"/>
    <col min="12896" max="12896" width="15.42578125" style="8" bestFit="1" customWidth="1"/>
    <col min="12897" max="12898" width="12.42578125" style="8" bestFit="1" customWidth="1"/>
    <col min="12899" max="12899" width="7.140625" style="8" bestFit="1" customWidth="1"/>
    <col min="12900" max="12900" width="10.140625" style="8" bestFit="1" customWidth="1"/>
    <col min="12901" max="12901" width="15.85546875" style="8" bestFit="1" customWidth="1"/>
    <col min="12902" max="12902" width="15.140625" style="8" bestFit="1" customWidth="1"/>
    <col min="12903" max="12903" width="18.28515625" style="8" bestFit="1" customWidth="1"/>
    <col min="12904" max="12904" width="13.28515625" style="8" bestFit="1" customWidth="1"/>
    <col min="12905" max="12905" width="19.28515625" style="8" customWidth="1"/>
    <col min="12906" max="12906" width="15.140625" style="8" customWidth="1"/>
    <col min="12907" max="12907" width="21" style="8" bestFit="1" customWidth="1"/>
    <col min="12908" max="12908" width="17.140625" style="8" bestFit="1" customWidth="1"/>
    <col min="12909" max="12909" width="16.85546875" style="8" bestFit="1" customWidth="1"/>
    <col min="12910" max="12910" width="16.7109375" style="8" bestFit="1" customWidth="1"/>
    <col min="12911" max="12911" width="15.7109375" style="8" bestFit="1" customWidth="1"/>
    <col min="12912" max="12912" width="16.28515625" style="8" bestFit="1" customWidth="1"/>
    <col min="12913" max="12913" width="17.28515625" style="8" customWidth="1"/>
    <col min="12914" max="12914" width="23.42578125" style="8" bestFit="1" customWidth="1"/>
    <col min="12915" max="12915" width="31.85546875" style="8" bestFit="1" customWidth="1"/>
    <col min="12916" max="12916" width="7.85546875" style="8" bestFit="1" customWidth="1"/>
    <col min="12917" max="12917" width="5.7109375" style="8" bestFit="1" customWidth="1"/>
    <col min="12918" max="12918" width="9.140625" style="8" bestFit="1" customWidth="1"/>
    <col min="12919" max="12919" width="13.5703125" style="8" bestFit="1" customWidth="1"/>
    <col min="12920" max="13148" width="9.140625" style="8"/>
    <col min="13149" max="13149" width="4.42578125" style="8" bestFit="1" customWidth="1"/>
    <col min="13150" max="13150" width="18.28515625" style="8" bestFit="1" customWidth="1"/>
    <col min="13151" max="13151" width="19" style="8" bestFit="1" customWidth="1"/>
    <col min="13152" max="13152" width="15.42578125" style="8" bestFit="1" customWidth="1"/>
    <col min="13153" max="13154" width="12.42578125" style="8" bestFit="1" customWidth="1"/>
    <col min="13155" max="13155" width="7.140625" style="8" bestFit="1" customWidth="1"/>
    <col min="13156" max="13156" width="10.140625" style="8" bestFit="1" customWidth="1"/>
    <col min="13157" max="13157" width="15.85546875" style="8" bestFit="1" customWidth="1"/>
    <col min="13158" max="13158" width="15.140625" style="8" bestFit="1" customWidth="1"/>
    <col min="13159" max="13159" width="18.28515625" style="8" bestFit="1" customWidth="1"/>
    <col min="13160" max="13160" width="13.28515625" style="8" bestFit="1" customWidth="1"/>
    <col min="13161" max="13161" width="19.28515625" style="8" customWidth="1"/>
    <col min="13162" max="13162" width="15.140625" style="8" customWidth="1"/>
    <col min="13163" max="13163" width="21" style="8" bestFit="1" customWidth="1"/>
    <col min="13164" max="13164" width="17.140625" style="8" bestFit="1" customWidth="1"/>
    <col min="13165" max="13165" width="16.85546875" style="8" bestFit="1" customWidth="1"/>
    <col min="13166" max="13166" width="16.7109375" style="8" bestFit="1" customWidth="1"/>
    <col min="13167" max="13167" width="15.7109375" style="8" bestFit="1" customWidth="1"/>
    <col min="13168" max="13168" width="16.28515625" style="8" bestFit="1" customWidth="1"/>
    <col min="13169" max="13169" width="17.28515625" style="8" customWidth="1"/>
    <col min="13170" max="13170" width="23.42578125" style="8" bestFit="1" customWidth="1"/>
    <col min="13171" max="13171" width="31.85546875" style="8" bestFit="1" customWidth="1"/>
    <col min="13172" max="13172" width="7.85546875" style="8" bestFit="1" customWidth="1"/>
    <col min="13173" max="13173" width="5.7109375" style="8" bestFit="1" customWidth="1"/>
    <col min="13174" max="13174" width="9.140625" style="8" bestFit="1" customWidth="1"/>
    <col min="13175" max="13175" width="13.5703125" style="8" bestFit="1" customWidth="1"/>
    <col min="13176" max="13404" width="9.140625" style="8"/>
    <col min="13405" max="13405" width="4.42578125" style="8" bestFit="1" customWidth="1"/>
    <col min="13406" max="13406" width="18.28515625" style="8" bestFit="1" customWidth="1"/>
    <col min="13407" max="13407" width="19" style="8" bestFit="1" customWidth="1"/>
    <col min="13408" max="13408" width="15.42578125" style="8" bestFit="1" customWidth="1"/>
    <col min="13409" max="13410" width="12.42578125" style="8" bestFit="1" customWidth="1"/>
    <col min="13411" max="13411" width="7.140625" style="8" bestFit="1" customWidth="1"/>
    <col min="13412" max="13412" width="10.140625" style="8" bestFit="1" customWidth="1"/>
    <col min="13413" max="13413" width="15.85546875" style="8" bestFit="1" customWidth="1"/>
    <col min="13414" max="13414" width="15.140625" style="8" bestFit="1" customWidth="1"/>
    <col min="13415" max="13415" width="18.28515625" style="8" bestFit="1" customWidth="1"/>
    <col min="13416" max="13416" width="13.28515625" style="8" bestFit="1" customWidth="1"/>
    <col min="13417" max="13417" width="19.28515625" style="8" customWidth="1"/>
    <col min="13418" max="13418" width="15.140625" style="8" customWidth="1"/>
    <col min="13419" max="13419" width="21" style="8" bestFit="1" customWidth="1"/>
    <col min="13420" max="13420" width="17.140625" style="8" bestFit="1" customWidth="1"/>
    <col min="13421" max="13421" width="16.85546875" style="8" bestFit="1" customWidth="1"/>
    <col min="13422" max="13422" width="16.7109375" style="8" bestFit="1" customWidth="1"/>
    <col min="13423" max="13423" width="15.7109375" style="8" bestFit="1" customWidth="1"/>
    <col min="13424" max="13424" width="16.28515625" style="8" bestFit="1" customWidth="1"/>
    <col min="13425" max="13425" width="17.28515625" style="8" customWidth="1"/>
    <col min="13426" max="13426" width="23.42578125" style="8" bestFit="1" customWidth="1"/>
    <col min="13427" max="13427" width="31.85546875" style="8" bestFit="1" customWidth="1"/>
    <col min="13428" max="13428" width="7.85546875" style="8" bestFit="1" customWidth="1"/>
    <col min="13429" max="13429" width="5.7109375" style="8" bestFit="1" customWidth="1"/>
    <col min="13430" max="13430" width="9.140625" style="8" bestFit="1" customWidth="1"/>
    <col min="13431" max="13431" width="13.5703125" style="8" bestFit="1" customWidth="1"/>
    <col min="13432" max="13660" width="9.140625" style="8"/>
    <col min="13661" max="13661" width="4.42578125" style="8" bestFit="1" customWidth="1"/>
    <col min="13662" max="13662" width="18.28515625" style="8" bestFit="1" customWidth="1"/>
    <col min="13663" max="13663" width="19" style="8" bestFit="1" customWidth="1"/>
    <col min="13664" max="13664" width="15.42578125" style="8" bestFit="1" customWidth="1"/>
    <col min="13665" max="13666" width="12.42578125" style="8" bestFit="1" customWidth="1"/>
    <col min="13667" max="13667" width="7.140625" style="8" bestFit="1" customWidth="1"/>
    <col min="13668" max="13668" width="10.140625" style="8" bestFit="1" customWidth="1"/>
    <col min="13669" max="13669" width="15.85546875" style="8" bestFit="1" customWidth="1"/>
    <col min="13670" max="13670" width="15.140625" style="8" bestFit="1" customWidth="1"/>
    <col min="13671" max="13671" width="18.28515625" style="8" bestFit="1" customWidth="1"/>
    <col min="13672" max="13672" width="13.28515625" style="8" bestFit="1" customWidth="1"/>
    <col min="13673" max="13673" width="19.28515625" style="8" customWidth="1"/>
    <col min="13674" max="13674" width="15.140625" style="8" customWidth="1"/>
    <col min="13675" max="13675" width="21" style="8" bestFit="1" customWidth="1"/>
    <col min="13676" max="13676" width="17.140625" style="8" bestFit="1" customWidth="1"/>
    <col min="13677" max="13677" width="16.85546875" style="8" bestFit="1" customWidth="1"/>
    <col min="13678" max="13678" width="16.7109375" style="8" bestFit="1" customWidth="1"/>
    <col min="13679" max="13679" width="15.7109375" style="8" bestFit="1" customWidth="1"/>
    <col min="13680" max="13680" width="16.28515625" style="8" bestFit="1" customWidth="1"/>
    <col min="13681" max="13681" width="17.28515625" style="8" customWidth="1"/>
    <col min="13682" max="13682" width="23.42578125" style="8" bestFit="1" customWidth="1"/>
    <col min="13683" max="13683" width="31.85546875" style="8" bestFit="1" customWidth="1"/>
    <col min="13684" max="13684" width="7.85546875" style="8" bestFit="1" customWidth="1"/>
    <col min="13685" max="13685" width="5.7109375" style="8" bestFit="1" customWidth="1"/>
    <col min="13686" max="13686" width="9.140625" style="8" bestFit="1" customWidth="1"/>
    <col min="13687" max="13687" width="13.5703125" style="8" bestFit="1" customWidth="1"/>
    <col min="13688" max="13916" width="9.140625" style="8"/>
    <col min="13917" max="13917" width="4.42578125" style="8" bestFit="1" customWidth="1"/>
    <col min="13918" max="13918" width="18.28515625" style="8" bestFit="1" customWidth="1"/>
    <col min="13919" max="13919" width="19" style="8" bestFit="1" customWidth="1"/>
    <col min="13920" max="13920" width="15.42578125" style="8" bestFit="1" customWidth="1"/>
    <col min="13921" max="13922" width="12.42578125" style="8" bestFit="1" customWidth="1"/>
    <col min="13923" max="13923" width="7.140625" style="8" bestFit="1" customWidth="1"/>
    <col min="13924" max="13924" width="10.140625" style="8" bestFit="1" customWidth="1"/>
    <col min="13925" max="13925" width="15.85546875" style="8" bestFit="1" customWidth="1"/>
    <col min="13926" max="13926" width="15.140625" style="8" bestFit="1" customWidth="1"/>
    <col min="13927" max="13927" width="18.28515625" style="8" bestFit="1" customWidth="1"/>
    <col min="13928" max="13928" width="13.28515625" style="8" bestFit="1" customWidth="1"/>
    <col min="13929" max="13929" width="19.28515625" style="8" customWidth="1"/>
    <col min="13930" max="13930" width="15.140625" style="8" customWidth="1"/>
    <col min="13931" max="13931" width="21" style="8" bestFit="1" customWidth="1"/>
    <col min="13932" max="13932" width="17.140625" style="8" bestFit="1" customWidth="1"/>
    <col min="13933" max="13933" width="16.85546875" style="8" bestFit="1" customWidth="1"/>
    <col min="13934" max="13934" width="16.7109375" style="8" bestFit="1" customWidth="1"/>
    <col min="13935" max="13935" width="15.7109375" style="8" bestFit="1" customWidth="1"/>
    <col min="13936" max="13936" width="16.28515625" style="8" bestFit="1" customWidth="1"/>
    <col min="13937" max="13937" width="17.28515625" style="8" customWidth="1"/>
    <col min="13938" max="13938" width="23.42578125" style="8" bestFit="1" customWidth="1"/>
    <col min="13939" max="13939" width="31.85546875" style="8" bestFit="1" customWidth="1"/>
    <col min="13940" max="13940" width="7.85546875" style="8" bestFit="1" customWidth="1"/>
    <col min="13941" max="13941" width="5.7109375" style="8" bestFit="1" customWidth="1"/>
    <col min="13942" max="13942" width="9.140625" style="8" bestFit="1" customWidth="1"/>
    <col min="13943" max="13943" width="13.5703125" style="8" bestFit="1" customWidth="1"/>
    <col min="13944" max="14172" width="9.140625" style="8"/>
    <col min="14173" max="14173" width="4.42578125" style="8" bestFit="1" customWidth="1"/>
    <col min="14174" max="14174" width="18.28515625" style="8" bestFit="1" customWidth="1"/>
    <col min="14175" max="14175" width="19" style="8" bestFit="1" customWidth="1"/>
    <col min="14176" max="14176" width="15.42578125" style="8" bestFit="1" customWidth="1"/>
    <col min="14177" max="14178" width="12.42578125" style="8" bestFit="1" customWidth="1"/>
    <col min="14179" max="14179" width="7.140625" style="8" bestFit="1" customWidth="1"/>
    <col min="14180" max="14180" width="10.140625" style="8" bestFit="1" customWidth="1"/>
    <col min="14181" max="14181" width="15.85546875" style="8" bestFit="1" customWidth="1"/>
    <col min="14182" max="14182" width="15.140625" style="8" bestFit="1" customWidth="1"/>
    <col min="14183" max="14183" width="18.28515625" style="8" bestFit="1" customWidth="1"/>
    <col min="14184" max="14184" width="13.28515625" style="8" bestFit="1" customWidth="1"/>
    <col min="14185" max="14185" width="19.28515625" style="8" customWidth="1"/>
    <col min="14186" max="14186" width="15.140625" style="8" customWidth="1"/>
    <col min="14187" max="14187" width="21" style="8" bestFit="1" customWidth="1"/>
    <col min="14188" max="14188" width="17.140625" style="8" bestFit="1" customWidth="1"/>
    <col min="14189" max="14189" width="16.85546875" style="8" bestFit="1" customWidth="1"/>
    <col min="14190" max="14190" width="16.7109375" style="8" bestFit="1" customWidth="1"/>
    <col min="14191" max="14191" width="15.7109375" style="8" bestFit="1" customWidth="1"/>
    <col min="14192" max="14192" width="16.28515625" style="8" bestFit="1" customWidth="1"/>
    <col min="14193" max="14193" width="17.28515625" style="8" customWidth="1"/>
    <col min="14194" max="14194" width="23.42578125" style="8" bestFit="1" customWidth="1"/>
    <col min="14195" max="14195" width="31.85546875" style="8" bestFit="1" customWidth="1"/>
    <col min="14196" max="14196" width="7.85546875" style="8" bestFit="1" customWidth="1"/>
    <col min="14197" max="14197" width="5.7109375" style="8" bestFit="1" customWidth="1"/>
    <col min="14198" max="14198" width="9.140625" style="8" bestFit="1" customWidth="1"/>
    <col min="14199" max="14199" width="13.5703125" style="8" bestFit="1" customWidth="1"/>
    <col min="14200" max="14428" width="9.140625" style="8"/>
    <col min="14429" max="14429" width="4.42578125" style="8" bestFit="1" customWidth="1"/>
    <col min="14430" max="14430" width="18.28515625" style="8" bestFit="1" customWidth="1"/>
    <col min="14431" max="14431" width="19" style="8" bestFit="1" customWidth="1"/>
    <col min="14432" max="14432" width="15.42578125" style="8" bestFit="1" customWidth="1"/>
    <col min="14433" max="14434" width="12.42578125" style="8" bestFit="1" customWidth="1"/>
    <col min="14435" max="14435" width="7.140625" style="8" bestFit="1" customWidth="1"/>
    <col min="14436" max="14436" width="10.140625" style="8" bestFit="1" customWidth="1"/>
    <col min="14437" max="14437" width="15.85546875" style="8" bestFit="1" customWidth="1"/>
    <col min="14438" max="14438" width="15.140625" style="8" bestFit="1" customWidth="1"/>
    <col min="14439" max="14439" width="18.28515625" style="8" bestFit="1" customWidth="1"/>
    <col min="14440" max="14440" width="13.28515625" style="8" bestFit="1" customWidth="1"/>
    <col min="14441" max="14441" width="19.28515625" style="8" customWidth="1"/>
    <col min="14442" max="14442" width="15.140625" style="8" customWidth="1"/>
    <col min="14443" max="14443" width="21" style="8" bestFit="1" customWidth="1"/>
    <col min="14444" max="14444" width="17.140625" style="8" bestFit="1" customWidth="1"/>
    <col min="14445" max="14445" width="16.85546875" style="8" bestFit="1" customWidth="1"/>
    <col min="14446" max="14446" width="16.7109375" style="8" bestFit="1" customWidth="1"/>
    <col min="14447" max="14447" width="15.7109375" style="8" bestFit="1" customWidth="1"/>
    <col min="14448" max="14448" width="16.28515625" style="8" bestFit="1" customWidth="1"/>
    <col min="14449" max="14449" width="17.28515625" style="8" customWidth="1"/>
    <col min="14450" max="14450" width="23.42578125" style="8" bestFit="1" customWidth="1"/>
    <col min="14451" max="14451" width="31.85546875" style="8" bestFit="1" customWidth="1"/>
    <col min="14452" max="14452" width="7.85546875" style="8" bestFit="1" customWidth="1"/>
    <col min="14453" max="14453" width="5.7109375" style="8" bestFit="1" customWidth="1"/>
    <col min="14454" max="14454" width="9.140625" style="8" bestFit="1" customWidth="1"/>
    <col min="14455" max="14455" width="13.5703125" style="8" bestFit="1" customWidth="1"/>
    <col min="14456" max="14684" width="9.140625" style="8"/>
    <col min="14685" max="14685" width="4.42578125" style="8" bestFit="1" customWidth="1"/>
    <col min="14686" max="14686" width="18.28515625" style="8" bestFit="1" customWidth="1"/>
    <col min="14687" max="14687" width="19" style="8" bestFit="1" customWidth="1"/>
    <col min="14688" max="14688" width="15.42578125" style="8" bestFit="1" customWidth="1"/>
    <col min="14689" max="14690" width="12.42578125" style="8" bestFit="1" customWidth="1"/>
    <col min="14691" max="14691" width="7.140625" style="8" bestFit="1" customWidth="1"/>
    <col min="14692" max="14692" width="10.140625" style="8" bestFit="1" customWidth="1"/>
    <col min="14693" max="14693" width="15.85546875" style="8" bestFit="1" customWidth="1"/>
    <col min="14694" max="14694" width="15.140625" style="8" bestFit="1" customWidth="1"/>
    <col min="14695" max="14695" width="18.28515625" style="8" bestFit="1" customWidth="1"/>
    <col min="14696" max="14696" width="13.28515625" style="8" bestFit="1" customWidth="1"/>
    <col min="14697" max="14697" width="19.28515625" style="8" customWidth="1"/>
    <col min="14698" max="14698" width="15.140625" style="8" customWidth="1"/>
    <col min="14699" max="14699" width="21" style="8" bestFit="1" customWidth="1"/>
    <col min="14700" max="14700" width="17.140625" style="8" bestFit="1" customWidth="1"/>
    <col min="14701" max="14701" width="16.85546875" style="8" bestFit="1" customWidth="1"/>
    <col min="14702" max="14702" width="16.7109375" style="8" bestFit="1" customWidth="1"/>
    <col min="14703" max="14703" width="15.7109375" style="8" bestFit="1" customWidth="1"/>
    <col min="14704" max="14704" width="16.28515625" style="8" bestFit="1" customWidth="1"/>
    <col min="14705" max="14705" width="17.28515625" style="8" customWidth="1"/>
    <col min="14706" max="14706" width="23.42578125" style="8" bestFit="1" customWidth="1"/>
    <col min="14707" max="14707" width="31.85546875" style="8" bestFit="1" customWidth="1"/>
    <col min="14708" max="14708" width="7.85546875" style="8" bestFit="1" customWidth="1"/>
    <col min="14709" max="14709" width="5.7109375" style="8" bestFit="1" customWidth="1"/>
    <col min="14710" max="14710" width="9.140625" style="8" bestFit="1" customWidth="1"/>
    <col min="14711" max="14711" width="13.5703125" style="8" bestFit="1" customWidth="1"/>
    <col min="14712" max="14940" width="9.140625" style="8"/>
    <col min="14941" max="14941" width="4.42578125" style="8" bestFit="1" customWidth="1"/>
    <col min="14942" max="14942" width="18.28515625" style="8" bestFit="1" customWidth="1"/>
    <col min="14943" max="14943" width="19" style="8" bestFit="1" customWidth="1"/>
    <col min="14944" max="14944" width="15.42578125" style="8" bestFit="1" customWidth="1"/>
    <col min="14945" max="14946" width="12.42578125" style="8" bestFit="1" customWidth="1"/>
    <col min="14947" max="14947" width="7.140625" style="8" bestFit="1" customWidth="1"/>
    <col min="14948" max="14948" width="10.140625" style="8" bestFit="1" customWidth="1"/>
    <col min="14949" max="14949" width="15.85546875" style="8" bestFit="1" customWidth="1"/>
    <col min="14950" max="14950" width="15.140625" style="8" bestFit="1" customWidth="1"/>
    <col min="14951" max="14951" width="18.28515625" style="8" bestFit="1" customWidth="1"/>
    <col min="14952" max="14952" width="13.28515625" style="8" bestFit="1" customWidth="1"/>
    <col min="14953" max="14953" width="19.28515625" style="8" customWidth="1"/>
    <col min="14954" max="14954" width="15.140625" style="8" customWidth="1"/>
    <col min="14955" max="14955" width="21" style="8" bestFit="1" customWidth="1"/>
    <col min="14956" max="14956" width="17.140625" style="8" bestFit="1" customWidth="1"/>
    <col min="14957" max="14957" width="16.85546875" style="8" bestFit="1" customWidth="1"/>
    <col min="14958" max="14958" width="16.7109375" style="8" bestFit="1" customWidth="1"/>
    <col min="14959" max="14959" width="15.7109375" style="8" bestFit="1" customWidth="1"/>
    <col min="14960" max="14960" width="16.28515625" style="8" bestFit="1" customWidth="1"/>
    <col min="14961" max="14961" width="17.28515625" style="8" customWidth="1"/>
    <col min="14962" max="14962" width="23.42578125" style="8" bestFit="1" customWidth="1"/>
    <col min="14963" max="14963" width="31.85546875" style="8" bestFit="1" customWidth="1"/>
    <col min="14964" max="14964" width="7.85546875" style="8" bestFit="1" customWidth="1"/>
    <col min="14965" max="14965" width="5.7109375" style="8" bestFit="1" customWidth="1"/>
    <col min="14966" max="14966" width="9.140625" style="8" bestFit="1" customWidth="1"/>
    <col min="14967" max="14967" width="13.5703125" style="8" bestFit="1" customWidth="1"/>
    <col min="14968" max="15196" width="9.140625" style="8"/>
    <col min="15197" max="15197" width="4.42578125" style="8" bestFit="1" customWidth="1"/>
    <col min="15198" max="15198" width="18.28515625" style="8" bestFit="1" customWidth="1"/>
    <col min="15199" max="15199" width="19" style="8" bestFit="1" customWidth="1"/>
    <col min="15200" max="15200" width="15.42578125" style="8" bestFit="1" customWidth="1"/>
    <col min="15201" max="15202" width="12.42578125" style="8" bestFit="1" customWidth="1"/>
    <col min="15203" max="15203" width="7.140625" style="8" bestFit="1" customWidth="1"/>
    <col min="15204" max="15204" width="10.140625" style="8" bestFit="1" customWidth="1"/>
    <col min="15205" max="15205" width="15.85546875" style="8" bestFit="1" customWidth="1"/>
    <col min="15206" max="15206" width="15.140625" style="8" bestFit="1" customWidth="1"/>
    <col min="15207" max="15207" width="18.28515625" style="8" bestFit="1" customWidth="1"/>
    <col min="15208" max="15208" width="13.28515625" style="8" bestFit="1" customWidth="1"/>
    <col min="15209" max="15209" width="19.28515625" style="8" customWidth="1"/>
    <col min="15210" max="15210" width="15.140625" style="8" customWidth="1"/>
    <col min="15211" max="15211" width="21" style="8" bestFit="1" customWidth="1"/>
    <col min="15212" max="15212" width="17.140625" style="8" bestFit="1" customWidth="1"/>
    <col min="15213" max="15213" width="16.85546875" style="8" bestFit="1" customWidth="1"/>
    <col min="15214" max="15214" width="16.7109375" style="8" bestFit="1" customWidth="1"/>
    <col min="15215" max="15215" width="15.7109375" style="8" bestFit="1" customWidth="1"/>
    <col min="15216" max="15216" width="16.28515625" style="8" bestFit="1" customWidth="1"/>
    <col min="15217" max="15217" width="17.28515625" style="8" customWidth="1"/>
    <col min="15218" max="15218" width="23.42578125" style="8" bestFit="1" customWidth="1"/>
    <col min="15219" max="15219" width="31.85546875" style="8" bestFit="1" customWidth="1"/>
    <col min="15220" max="15220" width="7.85546875" style="8" bestFit="1" customWidth="1"/>
    <col min="15221" max="15221" width="5.7109375" style="8" bestFit="1" customWidth="1"/>
    <col min="15222" max="15222" width="9.140625" style="8" bestFit="1" customWidth="1"/>
    <col min="15223" max="15223" width="13.5703125" style="8" bestFit="1" customWidth="1"/>
    <col min="15224" max="15452" width="9.140625" style="8"/>
    <col min="15453" max="15453" width="4.42578125" style="8" bestFit="1" customWidth="1"/>
    <col min="15454" max="15454" width="18.28515625" style="8" bestFit="1" customWidth="1"/>
    <col min="15455" max="15455" width="19" style="8" bestFit="1" customWidth="1"/>
    <col min="15456" max="15456" width="15.42578125" style="8" bestFit="1" customWidth="1"/>
    <col min="15457" max="15458" width="12.42578125" style="8" bestFit="1" customWidth="1"/>
    <col min="15459" max="15459" width="7.140625" style="8" bestFit="1" customWidth="1"/>
    <col min="15460" max="15460" width="10.140625" style="8" bestFit="1" customWidth="1"/>
    <col min="15461" max="15461" width="15.85546875" style="8" bestFit="1" customWidth="1"/>
    <col min="15462" max="15462" width="15.140625" style="8" bestFit="1" customWidth="1"/>
    <col min="15463" max="15463" width="18.28515625" style="8" bestFit="1" customWidth="1"/>
    <col min="15464" max="15464" width="13.28515625" style="8" bestFit="1" customWidth="1"/>
    <col min="15465" max="15465" width="19.28515625" style="8" customWidth="1"/>
    <col min="15466" max="15466" width="15.140625" style="8" customWidth="1"/>
    <col min="15467" max="15467" width="21" style="8" bestFit="1" customWidth="1"/>
    <col min="15468" max="15468" width="17.140625" style="8" bestFit="1" customWidth="1"/>
    <col min="15469" max="15469" width="16.85546875" style="8" bestFit="1" customWidth="1"/>
    <col min="15470" max="15470" width="16.7109375" style="8" bestFit="1" customWidth="1"/>
    <col min="15471" max="15471" width="15.7109375" style="8" bestFit="1" customWidth="1"/>
    <col min="15472" max="15472" width="16.28515625" style="8" bestFit="1" customWidth="1"/>
    <col min="15473" max="15473" width="17.28515625" style="8" customWidth="1"/>
    <col min="15474" max="15474" width="23.42578125" style="8" bestFit="1" customWidth="1"/>
    <col min="15475" max="15475" width="31.85546875" style="8" bestFit="1" customWidth="1"/>
    <col min="15476" max="15476" width="7.85546875" style="8" bestFit="1" customWidth="1"/>
    <col min="15477" max="15477" width="5.7109375" style="8" bestFit="1" customWidth="1"/>
    <col min="15478" max="15478" width="9.140625" style="8" bestFit="1" customWidth="1"/>
    <col min="15479" max="15479" width="13.5703125" style="8" bestFit="1" customWidth="1"/>
    <col min="15480" max="15708" width="9.140625" style="8"/>
    <col min="15709" max="15709" width="4.42578125" style="8" bestFit="1" customWidth="1"/>
    <col min="15710" max="15710" width="18.28515625" style="8" bestFit="1" customWidth="1"/>
    <col min="15711" max="15711" width="19" style="8" bestFit="1" customWidth="1"/>
    <col min="15712" max="15712" width="15.42578125" style="8" bestFit="1" customWidth="1"/>
    <col min="15713" max="15714" width="12.42578125" style="8" bestFit="1" customWidth="1"/>
    <col min="15715" max="15715" width="7.140625" style="8" bestFit="1" customWidth="1"/>
    <col min="15716" max="15716" width="10.140625" style="8" bestFit="1" customWidth="1"/>
    <col min="15717" max="15717" width="15.85546875" style="8" bestFit="1" customWidth="1"/>
    <col min="15718" max="15718" width="15.140625" style="8" bestFit="1" customWidth="1"/>
    <col min="15719" max="15719" width="18.28515625" style="8" bestFit="1" customWidth="1"/>
    <col min="15720" max="15720" width="13.28515625" style="8" bestFit="1" customWidth="1"/>
    <col min="15721" max="15721" width="19.28515625" style="8" customWidth="1"/>
    <col min="15722" max="15722" width="15.140625" style="8" customWidth="1"/>
    <col min="15723" max="15723" width="21" style="8" bestFit="1" customWidth="1"/>
    <col min="15724" max="15724" width="17.140625" style="8" bestFit="1" customWidth="1"/>
    <col min="15725" max="15725" width="16.85546875" style="8" bestFit="1" customWidth="1"/>
    <col min="15726" max="15726" width="16.7109375" style="8" bestFit="1" customWidth="1"/>
    <col min="15727" max="15727" width="15.7109375" style="8" bestFit="1" customWidth="1"/>
    <col min="15728" max="15728" width="16.28515625" style="8" bestFit="1" customWidth="1"/>
    <col min="15729" max="15729" width="17.28515625" style="8" customWidth="1"/>
    <col min="15730" max="15730" width="23.42578125" style="8" bestFit="1" customWidth="1"/>
    <col min="15731" max="15731" width="31.85546875" style="8" bestFit="1" customWidth="1"/>
    <col min="15732" max="15732" width="7.85546875" style="8" bestFit="1" customWidth="1"/>
    <col min="15733" max="15733" width="5.7109375" style="8" bestFit="1" customWidth="1"/>
    <col min="15734" max="15734" width="9.140625" style="8" bestFit="1" customWidth="1"/>
    <col min="15735" max="15735" width="13.5703125" style="8" bestFit="1" customWidth="1"/>
    <col min="15736" max="15964" width="9.140625" style="8"/>
    <col min="15965" max="15965" width="4.42578125" style="8" bestFit="1" customWidth="1"/>
    <col min="15966" max="15966" width="18.28515625" style="8" bestFit="1" customWidth="1"/>
    <col min="15967" max="15967" width="19" style="8" bestFit="1" customWidth="1"/>
    <col min="15968" max="15968" width="15.42578125" style="8" bestFit="1" customWidth="1"/>
    <col min="15969" max="15970" width="12.42578125" style="8" bestFit="1" customWidth="1"/>
    <col min="15971" max="15971" width="7.140625" style="8" bestFit="1" customWidth="1"/>
    <col min="15972" max="15972" width="10.140625" style="8" bestFit="1" customWidth="1"/>
    <col min="15973" max="15973" width="15.85546875" style="8" bestFit="1" customWidth="1"/>
    <col min="15974" max="15974" width="15.140625" style="8" bestFit="1" customWidth="1"/>
    <col min="15975" max="15975" width="18.28515625" style="8" bestFit="1" customWidth="1"/>
    <col min="15976" max="15976" width="13.28515625" style="8" bestFit="1" customWidth="1"/>
    <col min="15977" max="15977" width="19.28515625" style="8" customWidth="1"/>
    <col min="15978" max="15978" width="15.140625" style="8" customWidth="1"/>
    <col min="15979" max="15979" width="21" style="8" bestFit="1" customWidth="1"/>
    <col min="15980" max="15980" width="17.140625" style="8" bestFit="1" customWidth="1"/>
    <col min="15981" max="15981" width="16.85546875" style="8" bestFit="1" customWidth="1"/>
    <col min="15982" max="15982" width="16.7109375" style="8" bestFit="1" customWidth="1"/>
    <col min="15983" max="15983" width="15.7109375" style="8" bestFit="1" customWidth="1"/>
    <col min="15984" max="15984" width="16.28515625" style="8" bestFit="1" customWidth="1"/>
    <col min="15985" max="15985" width="17.28515625" style="8" customWidth="1"/>
    <col min="15986" max="15986" width="23.42578125" style="8" bestFit="1" customWidth="1"/>
    <col min="15987" max="15987" width="31.85546875" style="8" bestFit="1" customWidth="1"/>
    <col min="15988" max="15988" width="7.85546875" style="8" bestFit="1" customWidth="1"/>
    <col min="15989" max="15989" width="5.7109375" style="8" bestFit="1" customWidth="1"/>
    <col min="15990" max="15990" width="9.140625" style="8" bestFit="1" customWidth="1"/>
    <col min="15991" max="15991" width="13.5703125" style="8" bestFit="1" customWidth="1"/>
    <col min="15992" max="16384" width="9.140625" style="8"/>
  </cols>
  <sheetData>
    <row r="1" spans="1:34" x14ac:dyDescent="0.25">
      <c r="P1" s="2"/>
      <c r="R1" s="5"/>
      <c r="V1" s="6"/>
      <c r="W1" s="3"/>
      <c r="X1" s="1"/>
      <c r="AD1" s="7"/>
      <c r="AG1" s="7" t="s">
        <v>0</v>
      </c>
    </row>
    <row r="2" spans="1:34" x14ac:dyDescent="0.25">
      <c r="P2" s="2"/>
      <c r="R2" s="5"/>
      <c r="V2" s="6"/>
      <c r="W2" s="3"/>
      <c r="X2" s="1"/>
      <c r="AD2" s="9"/>
      <c r="AG2" s="9" t="s">
        <v>1</v>
      </c>
    </row>
    <row r="3" spans="1:34" x14ac:dyDescent="0.25">
      <c r="P3" s="2"/>
      <c r="R3" s="5"/>
      <c r="V3" s="6"/>
      <c r="W3" s="3"/>
      <c r="X3" s="1"/>
      <c r="AD3" s="9"/>
      <c r="AG3" s="9" t="s">
        <v>2</v>
      </c>
    </row>
    <row r="4" spans="1:34" x14ac:dyDescent="0.25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/>
      <c r="R4" s="12"/>
      <c r="S4" s="11"/>
      <c r="T4" s="11"/>
      <c r="U4" s="11"/>
      <c r="V4" s="11"/>
      <c r="W4" s="13"/>
      <c r="X4" s="11"/>
      <c r="Y4" s="14"/>
      <c r="Z4" s="14"/>
      <c r="AA4" s="14"/>
      <c r="AB4" s="14"/>
      <c r="AC4" s="14"/>
      <c r="AD4" s="14"/>
      <c r="AE4" s="15"/>
      <c r="AF4" s="14"/>
      <c r="AG4" s="14"/>
      <c r="AH4" s="14"/>
    </row>
    <row r="5" spans="1:34" x14ac:dyDescent="0.25">
      <c r="A5" s="16"/>
      <c r="B5" s="16"/>
      <c r="C5" s="16"/>
      <c r="D5" s="16"/>
      <c r="E5" s="16"/>
      <c r="F5" s="16"/>
      <c r="G5" s="17"/>
      <c r="H5" s="16"/>
      <c r="I5" s="16"/>
      <c r="J5" s="16"/>
      <c r="K5" s="16"/>
      <c r="L5" s="16"/>
      <c r="M5" s="16"/>
      <c r="N5" s="16"/>
      <c r="O5" s="16"/>
      <c r="P5" s="16"/>
      <c r="AE5" s="9"/>
    </row>
    <row r="6" spans="1:34" x14ac:dyDescent="0.25">
      <c r="A6" s="10" t="s">
        <v>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9"/>
      <c r="R6" s="20"/>
      <c r="S6" s="19"/>
      <c r="T6" s="19"/>
      <c r="U6" s="19"/>
      <c r="V6" s="19"/>
      <c r="W6" s="21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</row>
    <row r="7" spans="1:34" x14ac:dyDescent="0.25">
      <c r="A7" s="16"/>
      <c r="B7" s="16"/>
      <c r="C7" s="16"/>
      <c r="D7" s="16"/>
      <c r="E7" s="16"/>
      <c r="F7" s="16"/>
      <c r="G7" s="17"/>
      <c r="H7" s="16"/>
      <c r="I7" s="16"/>
      <c r="J7" s="16"/>
      <c r="K7" s="16"/>
      <c r="L7" s="16"/>
      <c r="M7" s="16"/>
      <c r="N7" s="16"/>
      <c r="O7" s="16"/>
      <c r="P7" s="16"/>
      <c r="Q7" s="22"/>
      <c r="R7" s="23"/>
      <c r="S7" s="24"/>
      <c r="T7" s="24"/>
      <c r="U7" s="24"/>
      <c r="V7" s="24"/>
      <c r="W7" s="25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</row>
    <row r="8" spans="1:34" x14ac:dyDescent="0.25">
      <c r="A8" s="26" t="s">
        <v>5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7"/>
      <c r="R8" s="28"/>
      <c r="S8" s="27"/>
      <c r="T8" s="27"/>
      <c r="U8" s="27"/>
      <c r="V8" s="27"/>
      <c r="W8" s="29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</row>
    <row r="9" spans="1:34" x14ac:dyDescent="0.25">
      <c r="A9" s="30" t="s">
        <v>78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30"/>
      <c r="T9" s="30"/>
      <c r="U9" s="30"/>
      <c r="V9" s="30"/>
      <c r="W9" s="32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</row>
    <row r="10" spans="1:34" x14ac:dyDescent="0.2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  <c r="S10" s="1"/>
      <c r="T10" s="1"/>
      <c r="U10" s="1"/>
      <c r="V10" s="1"/>
      <c r="W10" s="35"/>
      <c r="X10" s="1"/>
    </row>
    <row r="11" spans="1:34" ht="18" customHeight="1" x14ac:dyDescent="0.25">
      <c r="A11" s="36" t="s">
        <v>178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10"/>
      <c r="R11" s="37"/>
      <c r="S11" s="10"/>
      <c r="T11" s="10"/>
      <c r="U11" s="10"/>
      <c r="V11" s="10"/>
      <c r="W11" s="38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x14ac:dyDescent="0.25">
      <c r="A12" s="231"/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31"/>
      <c r="Z12" s="231"/>
      <c r="AA12" s="231"/>
      <c r="AB12" s="231"/>
      <c r="AC12" s="231"/>
      <c r="AD12" s="231"/>
      <c r="AE12" s="231"/>
      <c r="AF12" s="231"/>
      <c r="AG12" s="231"/>
      <c r="AH12" s="231"/>
    </row>
    <row r="13" spans="1:34" s="39" customFormat="1" ht="92.25" customHeight="1" x14ac:dyDescent="0.25">
      <c r="A13" s="228" t="s">
        <v>6</v>
      </c>
      <c r="B13" s="228" t="s">
        <v>7</v>
      </c>
      <c r="C13" s="228" t="s">
        <v>8</v>
      </c>
      <c r="D13" s="233" t="s">
        <v>9</v>
      </c>
      <c r="E13" s="233"/>
      <c r="F13" s="233"/>
      <c r="G13" s="234" t="s">
        <v>10</v>
      </c>
      <c r="H13" s="237" t="s">
        <v>11</v>
      </c>
      <c r="I13" s="238"/>
      <c r="J13" s="238"/>
      <c r="K13" s="238"/>
      <c r="L13" s="239"/>
      <c r="M13" s="240" t="s">
        <v>12</v>
      </c>
      <c r="N13" s="241"/>
      <c r="O13" s="241"/>
      <c r="P13" s="242"/>
      <c r="Q13" s="240" t="s">
        <v>13</v>
      </c>
      <c r="R13" s="241"/>
      <c r="S13" s="241"/>
      <c r="T13" s="242"/>
      <c r="U13" s="215" t="s">
        <v>14</v>
      </c>
      <c r="V13" s="223" t="s">
        <v>15</v>
      </c>
      <c r="W13" s="224"/>
      <c r="X13" s="218" t="s">
        <v>16</v>
      </c>
      <c r="Y13" s="220" t="s">
        <v>17</v>
      </c>
      <c r="Z13" s="220"/>
      <c r="AA13" s="214" t="s">
        <v>18</v>
      </c>
      <c r="AB13" s="214"/>
      <c r="AC13" s="214"/>
      <c r="AD13" s="214"/>
      <c r="AE13" s="215" t="s">
        <v>19</v>
      </c>
      <c r="AF13" s="214" t="s">
        <v>20</v>
      </c>
      <c r="AG13" s="214"/>
      <c r="AH13" s="230" t="s">
        <v>21</v>
      </c>
    </row>
    <row r="14" spans="1:34" s="39" customFormat="1" ht="169.5" customHeight="1" x14ac:dyDescent="0.25">
      <c r="A14" s="232"/>
      <c r="B14" s="232"/>
      <c r="C14" s="232"/>
      <c r="D14" s="214" t="s">
        <v>22</v>
      </c>
      <c r="E14" s="214"/>
      <c r="F14" s="214" t="s">
        <v>23</v>
      </c>
      <c r="G14" s="235"/>
      <c r="H14" s="228" t="s">
        <v>24</v>
      </c>
      <c r="I14" s="230" t="s">
        <v>25</v>
      </c>
      <c r="J14" s="230"/>
      <c r="K14" s="228" t="s">
        <v>26</v>
      </c>
      <c r="L14" s="228" t="s">
        <v>27</v>
      </c>
      <c r="M14" s="218" t="s">
        <v>28</v>
      </c>
      <c r="N14" s="218" t="s">
        <v>29</v>
      </c>
      <c r="O14" s="220" t="s">
        <v>30</v>
      </c>
      <c r="P14" s="220"/>
      <c r="Q14" s="218" t="s">
        <v>31</v>
      </c>
      <c r="R14" s="218" t="s">
        <v>32</v>
      </c>
      <c r="S14" s="220" t="s">
        <v>33</v>
      </c>
      <c r="T14" s="220"/>
      <c r="U14" s="216"/>
      <c r="V14" s="225"/>
      <c r="W14" s="226"/>
      <c r="X14" s="227"/>
      <c r="Y14" s="220"/>
      <c r="Z14" s="220"/>
      <c r="AA14" s="221" t="s">
        <v>34</v>
      </c>
      <c r="AB14" s="221"/>
      <c r="AC14" s="222" t="s">
        <v>35</v>
      </c>
      <c r="AD14" s="222"/>
      <c r="AE14" s="216"/>
      <c r="AF14" s="214" t="s">
        <v>36</v>
      </c>
      <c r="AG14" s="214" t="s">
        <v>37</v>
      </c>
      <c r="AH14" s="230"/>
    </row>
    <row r="15" spans="1:34" s="39" customFormat="1" ht="60" customHeight="1" x14ac:dyDescent="0.25">
      <c r="A15" s="229"/>
      <c r="B15" s="229"/>
      <c r="C15" s="229"/>
      <c r="D15" s="40" t="s">
        <v>38</v>
      </c>
      <c r="E15" s="40" t="s">
        <v>39</v>
      </c>
      <c r="F15" s="214"/>
      <c r="G15" s="236"/>
      <c r="H15" s="229"/>
      <c r="I15" s="41" t="s">
        <v>40</v>
      </c>
      <c r="J15" s="41" t="s">
        <v>41</v>
      </c>
      <c r="K15" s="229"/>
      <c r="L15" s="229"/>
      <c r="M15" s="219"/>
      <c r="N15" s="219"/>
      <c r="O15" s="42" t="s">
        <v>42</v>
      </c>
      <c r="P15" s="42" t="s">
        <v>43</v>
      </c>
      <c r="Q15" s="219"/>
      <c r="R15" s="219"/>
      <c r="S15" s="42" t="s">
        <v>42</v>
      </c>
      <c r="T15" s="42" t="s">
        <v>43</v>
      </c>
      <c r="U15" s="217"/>
      <c r="V15" s="42" t="s">
        <v>44</v>
      </c>
      <c r="W15" s="43" t="s">
        <v>45</v>
      </c>
      <c r="X15" s="219"/>
      <c r="Y15" s="42" t="s">
        <v>42</v>
      </c>
      <c r="Z15" s="42" t="s">
        <v>43</v>
      </c>
      <c r="AA15" s="44" t="s">
        <v>46</v>
      </c>
      <c r="AB15" s="44" t="s">
        <v>47</v>
      </c>
      <c r="AC15" s="44" t="s">
        <v>46</v>
      </c>
      <c r="AD15" s="44" t="s">
        <v>47</v>
      </c>
      <c r="AE15" s="217"/>
      <c r="AF15" s="214"/>
      <c r="AG15" s="214"/>
      <c r="AH15" s="230"/>
    </row>
    <row r="16" spans="1:34" s="3" customFormat="1" x14ac:dyDescent="0.25">
      <c r="A16" s="45">
        <v>1</v>
      </c>
      <c r="B16" s="45">
        <v>2</v>
      </c>
      <c r="C16" s="45">
        <v>3</v>
      </c>
      <c r="D16" s="45">
        <v>4</v>
      </c>
      <c r="E16" s="45">
        <v>5</v>
      </c>
      <c r="F16" s="45">
        <v>6</v>
      </c>
      <c r="G16" s="45">
        <v>7</v>
      </c>
      <c r="H16" s="45">
        <v>8</v>
      </c>
      <c r="I16" s="45">
        <v>9</v>
      </c>
      <c r="J16" s="45">
        <v>10</v>
      </c>
      <c r="K16" s="45">
        <v>11</v>
      </c>
      <c r="L16" s="45">
        <v>12</v>
      </c>
      <c r="M16" s="45">
        <v>13</v>
      </c>
      <c r="N16" s="45">
        <v>14</v>
      </c>
      <c r="O16" s="45">
        <v>15</v>
      </c>
      <c r="P16" s="45">
        <v>16</v>
      </c>
      <c r="Q16" s="45">
        <v>17</v>
      </c>
      <c r="R16" s="46">
        <v>18</v>
      </c>
      <c r="S16" s="45">
        <v>19</v>
      </c>
      <c r="T16" s="45">
        <v>20</v>
      </c>
      <c r="U16" s="45">
        <v>21</v>
      </c>
      <c r="V16" s="45">
        <v>22</v>
      </c>
      <c r="W16" s="45">
        <v>23</v>
      </c>
      <c r="X16" s="45">
        <v>24</v>
      </c>
      <c r="Y16" s="45">
        <v>25</v>
      </c>
      <c r="Z16" s="45">
        <v>26</v>
      </c>
      <c r="AA16" s="45">
        <v>27</v>
      </c>
      <c r="AB16" s="45">
        <v>28</v>
      </c>
      <c r="AC16" s="45">
        <v>29</v>
      </c>
      <c r="AD16" s="45">
        <v>30</v>
      </c>
      <c r="AE16" s="45">
        <v>31</v>
      </c>
      <c r="AF16" s="45">
        <v>32</v>
      </c>
      <c r="AG16" s="45">
        <v>33</v>
      </c>
      <c r="AH16" s="45">
        <v>34</v>
      </c>
    </row>
    <row r="17" spans="1:37" s="50" customFormat="1" x14ac:dyDescent="0.25">
      <c r="A17" s="47" t="s">
        <v>48</v>
      </c>
      <c r="B17" s="48" t="s">
        <v>49</v>
      </c>
      <c r="C17" s="49" t="s">
        <v>50</v>
      </c>
      <c r="D17" s="49" t="s">
        <v>80</v>
      </c>
      <c r="E17" s="49" t="s">
        <v>80</v>
      </c>
      <c r="F17" s="63" t="s">
        <v>80</v>
      </c>
      <c r="G17" s="49" t="s">
        <v>80</v>
      </c>
      <c r="H17" s="49" t="s">
        <v>80</v>
      </c>
      <c r="I17" s="49" t="s">
        <v>80</v>
      </c>
      <c r="J17" s="49" t="s">
        <v>80</v>
      </c>
      <c r="K17" s="49" t="s">
        <v>80</v>
      </c>
      <c r="L17" s="49" t="s">
        <v>80</v>
      </c>
      <c r="M17" s="49" t="s">
        <v>80</v>
      </c>
      <c r="N17" s="49" t="s">
        <v>80</v>
      </c>
      <c r="O17" s="49" t="s">
        <v>80</v>
      </c>
      <c r="P17" s="49" t="s">
        <v>80</v>
      </c>
      <c r="Q17" s="49" t="s">
        <v>80</v>
      </c>
      <c r="R17" s="60" t="s">
        <v>80</v>
      </c>
      <c r="S17" s="49" t="s">
        <v>80</v>
      </c>
      <c r="T17" s="49" t="s">
        <v>80</v>
      </c>
      <c r="U17" s="49" t="s">
        <v>80</v>
      </c>
      <c r="V17" s="49" t="s">
        <v>80</v>
      </c>
      <c r="W17" s="49" t="s">
        <v>80</v>
      </c>
      <c r="X17" s="49" t="s">
        <v>80</v>
      </c>
      <c r="Y17" s="49" t="s">
        <v>80</v>
      </c>
      <c r="Z17" s="49" t="s">
        <v>80</v>
      </c>
      <c r="AA17" s="49" t="s">
        <v>80</v>
      </c>
      <c r="AB17" s="49" t="s">
        <v>80</v>
      </c>
      <c r="AC17" s="49" t="s">
        <v>80</v>
      </c>
      <c r="AD17" s="49" t="s">
        <v>80</v>
      </c>
      <c r="AE17" s="49" t="s">
        <v>80</v>
      </c>
      <c r="AF17" s="59" t="s">
        <v>80</v>
      </c>
      <c r="AG17" s="59" t="s">
        <v>80</v>
      </c>
      <c r="AH17" s="59" t="s">
        <v>80</v>
      </c>
    </row>
    <row r="18" spans="1:37" s="50" customFormat="1" x14ac:dyDescent="0.25">
      <c r="A18" s="47" t="s">
        <v>51</v>
      </c>
      <c r="B18" s="48" t="s">
        <v>52</v>
      </c>
      <c r="C18" s="49" t="s">
        <v>50</v>
      </c>
      <c r="D18" s="49" t="s">
        <v>80</v>
      </c>
      <c r="E18" s="49" t="s">
        <v>80</v>
      </c>
      <c r="F18" s="63">
        <f>SUMIFS(F:F,$C:$C,"Г",$A:$A,"1.1.?")</f>
        <v>44</v>
      </c>
      <c r="G18" s="49">
        <f>SUMIFS(G:G,$C:$C,"Г",$A:$A,"1.1.?")</f>
        <v>105.53251317000002</v>
      </c>
      <c r="H18" s="49" t="s">
        <v>80</v>
      </c>
      <c r="I18" s="49" t="s">
        <v>80</v>
      </c>
      <c r="J18" s="49" t="s">
        <v>80</v>
      </c>
      <c r="K18" s="49" t="s">
        <v>80</v>
      </c>
      <c r="L18" s="49" t="s">
        <v>80</v>
      </c>
      <c r="M18" s="49" t="s">
        <v>80</v>
      </c>
      <c r="N18" s="49" t="s">
        <v>80</v>
      </c>
      <c r="O18" s="49" t="s">
        <v>80</v>
      </c>
      <c r="P18" s="49" t="s">
        <v>80</v>
      </c>
      <c r="Q18" s="49" t="s">
        <v>80</v>
      </c>
      <c r="R18" s="60" t="s">
        <v>80</v>
      </c>
      <c r="S18" s="49">
        <f>SUMIFS(S:S,$C:$C,"Г",$A:$A,"1.1.?")</f>
        <v>1.0639999999999998</v>
      </c>
      <c r="T18" s="49">
        <f>SUMIFS(T:T,$C:$C,"Г",$A:$A,"1.1.?")</f>
        <v>17.790229999999998</v>
      </c>
      <c r="U18" s="49" t="s">
        <v>80</v>
      </c>
      <c r="V18" s="49" t="s">
        <v>80</v>
      </c>
      <c r="W18" s="49" t="s">
        <v>80</v>
      </c>
      <c r="X18" s="49" t="s">
        <v>80</v>
      </c>
      <c r="Y18" s="49" t="s">
        <v>80</v>
      </c>
      <c r="Z18" s="49" t="s">
        <v>80</v>
      </c>
      <c r="AA18" s="49" t="s">
        <v>80</v>
      </c>
      <c r="AB18" s="49" t="s">
        <v>80</v>
      </c>
      <c r="AC18" s="49" t="s">
        <v>80</v>
      </c>
      <c r="AD18" s="49" t="s">
        <v>80</v>
      </c>
      <c r="AE18" s="49" t="s">
        <v>80</v>
      </c>
      <c r="AF18" s="49" t="s">
        <v>80</v>
      </c>
      <c r="AG18" s="49" t="s">
        <v>80</v>
      </c>
      <c r="AH18" s="49" t="s">
        <v>80</v>
      </c>
    </row>
    <row r="19" spans="1:37" s="54" customFormat="1" ht="31.5" x14ac:dyDescent="0.25">
      <c r="A19" s="52" t="s">
        <v>53</v>
      </c>
      <c r="B19" s="53" t="s">
        <v>54</v>
      </c>
      <c r="C19" s="55" t="s">
        <v>50</v>
      </c>
      <c r="D19" s="55" t="s">
        <v>80</v>
      </c>
      <c r="E19" s="55" t="s">
        <v>80</v>
      </c>
      <c r="F19" s="64">
        <f>SUMIFS(F:F,$C:$C,"Г",$A:$A,"1.1.1.?")</f>
        <v>14</v>
      </c>
      <c r="G19" s="55">
        <f>SUMIFS(G:G,$C:$C,"Г",$A:$A,"1.1.1.?")</f>
        <v>56.317132530000009</v>
      </c>
      <c r="H19" s="55" t="s">
        <v>80</v>
      </c>
      <c r="I19" s="55" t="s">
        <v>80</v>
      </c>
      <c r="J19" s="55" t="s">
        <v>80</v>
      </c>
      <c r="K19" s="55" t="s">
        <v>80</v>
      </c>
      <c r="L19" s="55" t="s">
        <v>80</v>
      </c>
      <c r="M19" s="55" t="s">
        <v>80</v>
      </c>
      <c r="N19" s="55" t="s">
        <v>80</v>
      </c>
      <c r="O19" s="55" t="s">
        <v>80</v>
      </c>
      <c r="P19" s="55" t="s">
        <v>80</v>
      </c>
      <c r="Q19" s="55" t="s">
        <v>80</v>
      </c>
      <c r="R19" s="61" t="s">
        <v>80</v>
      </c>
      <c r="S19" s="55">
        <f>SUMIFS(S:S,$C:$C,"Г",$A:$A,"1.1.1.?")</f>
        <v>0.15</v>
      </c>
      <c r="T19" s="55">
        <f>SUMIFS(T:T,$C:$C,"Г",$A:$A,"1.1.1.?")</f>
        <v>5.9036299999999997</v>
      </c>
      <c r="U19" s="55" t="s">
        <v>80</v>
      </c>
      <c r="V19" s="55" t="s">
        <v>80</v>
      </c>
      <c r="W19" s="55" t="s">
        <v>80</v>
      </c>
      <c r="X19" s="55" t="s">
        <v>80</v>
      </c>
      <c r="Y19" s="55" t="s">
        <v>80</v>
      </c>
      <c r="Z19" s="55" t="s">
        <v>80</v>
      </c>
      <c r="AA19" s="55" t="s">
        <v>80</v>
      </c>
      <c r="AB19" s="55" t="s">
        <v>80</v>
      </c>
      <c r="AC19" s="55" t="s">
        <v>80</v>
      </c>
      <c r="AD19" s="55" t="s">
        <v>80</v>
      </c>
      <c r="AE19" s="55" t="s">
        <v>80</v>
      </c>
      <c r="AF19" s="55" t="s">
        <v>80</v>
      </c>
      <c r="AG19" s="55" t="s">
        <v>80</v>
      </c>
      <c r="AH19" s="55" t="s">
        <v>80</v>
      </c>
    </row>
    <row r="20" spans="1:37" s="51" customFormat="1" ht="31.5" x14ac:dyDescent="0.25">
      <c r="A20" s="56" t="s">
        <v>55</v>
      </c>
      <c r="B20" s="58" t="s">
        <v>56</v>
      </c>
      <c r="C20" s="57" t="s">
        <v>50</v>
      </c>
      <c r="D20" s="57" t="s">
        <v>80</v>
      </c>
      <c r="E20" s="57" t="s">
        <v>80</v>
      </c>
      <c r="F20" s="65">
        <f>SUMIFS(F:F,$C:$C,"&lt;&gt;Г",$A:$A,$A20)</f>
        <v>14</v>
      </c>
      <c r="G20" s="57">
        <f>SUMPRODUCT(1/COUNTIF('11.1'!$E$21:$E$33,'11.1'!$E$21:$E$33),'11.1'!$G$21:$G$33)</f>
        <v>56.317132530000009</v>
      </c>
      <c r="H20" s="57" t="s">
        <v>80</v>
      </c>
      <c r="I20" s="57" t="s">
        <v>80</v>
      </c>
      <c r="J20" s="57" t="s">
        <v>80</v>
      </c>
      <c r="K20" s="57" t="s">
        <v>80</v>
      </c>
      <c r="L20" s="57" t="s">
        <v>80</v>
      </c>
      <c r="M20" s="57" t="s">
        <v>80</v>
      </c>
      <c r="N20" s="57" t="s">
        <v>80</v>
      </c>
      <c r="O20" s="57" t="s">
        <v>80</v>
      </c>
      <c r="P20" s="57" t="s">
        <v>80</v>
      </c>
      <c r="Q20" s="57" t="s">
        <v>80</v>
      </c>
      <c r="R20" s="62" t="s">
        <v>80</v>
      </c>
      <c r="S20" s="57">
        <f>SUMPRODUCT(1/COUNTIF('11.1'!$E$21:$E$33,'11.1'!$E$21:$E$33),'11.1'!$S$21:$S$33)</f>
        <v>0.15</v>
      </c>
      <c r="T20" s="57">
        <f>SUMPRODUCT(1/COUNTIF('11.1'!$E$21:$E$33,'11.1'!$E$21:$E$33),'11.1'!$T$21:$T$33)</f>
        <v>5.9036299999999997</v>
      </c>
      <c r="U20" s="57" t="s">
        <v>80</v>
      </c>
      <c r="V20" s="57" t="s">
        <v>80</v>
      </c>
      <c r="W20" s="57" t="s">
        <v>80</v>
      </c>
      <c r="X20" s="57" t="s">
        <v>80</v>
      </c>
      <c r="Y20" s="57" t="s">
        <v>80</v>
      </c>
      <c r="Z20" s="57" t="s">
        <v>80</v>
      </c>
      <c r="AA20" s="57" t="s">
        <v>80</v>
      </c>
      <c r="AB20" s="57" t="s">
        <v>80</v>
      </c>
      <c r="AC20" s="57" t="s">
        <v>80</v>
      </c>
      <c r="AD20" s="57" t="s">
        <v>80</v>
      </c>
      <c r="AE20" s="57" t="s">
        <v>80</v>
      </c>
      <c r="AF20" s="57" t="s">
        <v>80</v>
      </c>
      <c r="AG20" s="57" t="s">
        <v>80</v>
      </c>
      <c r="AH20" s="57" t="s">
        <v>80</v>
      </c>
    </row>
    <row r="21" spans="1:37" s="51" customFormat="1" ht="63" x14ac:dyDescent="0.25">
      <c r="A21" s="74" t="s">
        <v>55</v>
      </c>
      <c r="B21" s="76" t="s">
        <v>89</v>
      </c>
      <c r="C21" s="74" t="s">
        <v>90</v>
      </c>
      <c r="D21" s="79">
        <v>44610</v>
      </c>
      <c r="E21" s="71" t="s">
        <v>97</v>
      </c>
      <c r="F21" s="181">
        <v>1</v>
      </c>
      <c r="G21" s="78">
        <f>2.04315051*0+0.73653418</f>
        <v>0.73653418000000004</v>
      </c>
      <c r="H21" s="79">
        <v>45340</v>
      </c>
      <c r="I21" s="71">
        <v>2024</v>
      </c>
      <c r="J21" s="75" t="s">
        <v>81</v>
      </c>
      <c r="K21" s="75">
        <v>2024</v>
      </c>
      <c r="L21" s="75">
        <v>2024</v>
      </c>
      <c r="M21" s="123" t="s">
        <v>80</v>
      </c>
      <c r="N21" s="123" t="s">
        <v>80</v>
      </c>
      <c r="O21" s="123" t="s">
        <v>80</v>
      </c>
      <c r="P21" s="123" t="s">
        <v>80</v>
      </c>
      <c r="Q21" s="72" t="s">
        <v>93</v>
      </c>
      <c r="R21" s="72" t="s">
        <v>94</v>
      </c>
      <c r="S21" s="71">
        <v>0</v>
      </c>
      <c r="T21" s="71">
        <v>1.2</v>
      </c>
      <c r="U21" s="68" t="s">
        <v>91</v>
      </c>
      <c r="V21" s="123" t="s">
        <v>80</v>
      </c>
      <c r="W21" s="123" t="s">
        <v>80</v>
      </c>
      <c r="X21" s="123" t="s">
        <v>80</v>
      </c>
      <c r="Y21" s="123" t="s">
        <v>80</v>
      </c>
      <c r="Z21" s="123" t="s">
        <v>80</v>
      </c>
      <c r="AA21" s="123" t="s">
        <v>80</v>
      </c>
      <c r="AB21" s="123" t="s">
        <v>80</v>
      </c>
      <c r="AC21" s="123" t="s">
        <v>80</v>
      </c>
      <c r="AD21" s="123" t="s">
        <v>80</v>
      </c>
      <c r="AE21" s="123" t="s">
        <v>80</v>
      </c>
      <c r="AF21" s="123" t="s">
        <v>80</v>
      </c>
      <c r="AG21" s="123" t="s">
        <v>80</v>
      </c>
      <c r="AH21" s="70" t="s">
        <v>88</v>
      </c>
      <c r="AI21" s="8"/>
      <c r="AJ21" s="8"/>
      <c r="AK21" s="8"/>
    </row>
    <row r="22" spans="1:37" s="51" customFormat="1" ht="63" x14ac:dyDescent="0.25">
      <c r="A22" s="71" t="s">
        <v>55</v>
      </c>
      <c r="B22" s="130" t="s">
        <v>132</v>
      </c>
      <c r="C22" s="45" t="s">
        <v>133</v>
      </c>
      <c r="D22" s="139">
        <v>45124</v>
      </c>
      <c r="E22" s="140" t="s">
        <v>134</v>
      </c>
      <c r="F22" s="71">
        <v>1</v>
      </c>
      <c r="G22" s="145">
        <v>16.499717700000001</v>
      </c>
      <c r="H22" s="139">
        <v>45490</v>
      </c>
      <c r="I22" s="71">
        <v>2024</v>
      </c>
      <c r="J22" s="75" t="s">
        <v>79</v>
      </c>
      <c r="K22" s="71">
        <v>2024</v>
      </c>
      <c r="L22" s="71">
        <v>2024</v>
      </c>
      <c r="M22" s="123" t="s">
        <v>80</v>
      </c>
      <c r="N22" s="123" t="s">
        <v>80</v>
      </c>
      <c r="O22" s="123" t="s">
        <v>80</v>
      </c>
      <c r="P22" s="123" t="s">
        <v>80</v>
      </c>
      <c r="Q22" s="146" t="s">
        <v>135</v>
      </c>
      <c r="R22" s="142" t="s">
        <v>131</v>
      </c>
      <c r="S22" s="71">
        <v>0</v>
      </c>
      <c r="T22" s="71">
        <v>0.28349999999999997</v>
      </c>
      <c r="U22" s="71" t="s">
        <v>136</v>
      </c>
      <c r="V22" s="123" t="s">
        <v>80</v>
      </c>
      <c r="W22" s="123" t="s">
        <v>80</v>
      </c>
      <c r="X22" s="123" t="s">
        <v>80</v>
      </c>
      <c r="Y22" s="123" t="s">
        <v>80</v>
      </c>
      <c r="Z22" s="123" t="s">
        <v>80</v>
      </c>
      <c r="AA22" s="116">
        <v>0</v>
      </c>
      <c r="AB22" s="116">
        <v>0.8</v>
      </c>
      <c r="AC22" s="116">
        <v>0</v>
      </c>
      <c r="AD22" s="116">
        <v>0.4</v>
      </c>
      <c r="AE22" s="123" t="s">
        <v>80</v>
      </c>
      <c r="AF22" s="123" t="s">
        <v>80</v>
      </c>
      <c r="AG22" s="123" t="s">
        <v>80</v>
      </c>
      <c r="AH22" s="123" t="s">
        <v>80</v>
      </c>
      <c r="AI22" s="8"/>
      <c r="AJ22" s="8"/>
      <c r="AK22" s="8"/>
    </row>
    <row r="23" spans="1:37" ht="236.25" x14ac:dyDescent="0.25">
      <c r="A23" s="71" t="s">
        <v>55</v>
      </c>
      <c r="B23" s="130" t="s">
        <v>143</v>
      </c>
      <c r="C23" s="45" t="s">
        <v>189</v>
      </c>
      <c r="D23" s="139">
        <v>45162</v>
      </c>
      <c r="E23" s="140" t="s">
        <v>138</v>
      </c>
      <c r="F23" s="71">
        <v>1</v>
      </c>
      <c r="G23" s="151">
        <v>0.14000000000000001</v>
      </c>
      <c r="H23" s="139">
        <v>45893</v>
      </c>
      <c r="I23" s="71">
        <v>2025</v>
      </c>
      <c r="J23" s="75" t="s">
        <v>79</v>
      </c>
      <c r="K23" s="71">
        <v>2025</v>
      </c>
      <c r="L23" s="71">
        <v>2025</v>
      </c>
      <c r="M23" s="123" t="s">
        <v>80</v>
      </c>
      <c r="N23" s="123" t="s">
        <v>80</v>
      </c>
      <c r="O23" s="123" t="s">
        <v>80</v>
      </c>
      <c r="P23" s="123" t="s">
        <v>80</v>
      </c>
      <c r="Q23" s="152" t="s">
        <v>139</v>
      </c>
      <c r="R23" s="142" t="s">
        <v>140</v>
      </c>
      <c r="S23" s="71">
        <v>0.15</v>
      </c>
      <c r="T23" s="71">
        <v>1.1910000000000001</v>
      </c>
      <c r="U23" s="71" t="s">
        <v>141</v>
      </c>
      <c r="V23" s="123" t="s">
        <v>80</v>
      </c>
      <c r="W23" s="123" t="s">
        <v>80</v>
      </c>
      <c r="X23" s="123" t="s">
        <v>80</v>
      </c>
      <c r="Y23" s="123" t="s">
        <v>80</v>
      </c>
      <c r="Z23" s="123" t="s">
        <v>80</v>
      </c>
      <c r="AA23" s="123" t="s">
        <v>80</v>
      </c>
      <c r="AB23" s="123" t="s">
        <v>80</v>
      </c>
      <c r="AC23" s="123" t="s">
        <v>80</v>
      </c>
      <c r="AD23" s="123" t="s">
        <v>80</v>
      </c>
      <c r="AE23" s="123" t="s">
        <v>80</v>
      </c>
      <c r="AF23" s="123" t="s">
        <v>80</v>
      </c>
      <c r="AG23" s="123" t="s">
        <v>80</v>
      </c>
      <c r="AH23" s="123" t="s">
        <v>80</v>
      </c>
    </row>
    <row r="24" spans="1:37" ht="63" x14ac:dyDescent="0.25">
      <c r="A24" s="71" t="s">
        <v>55</v>
      </c>
      <c r="B24" s="130" t="s">
        <v>144</v>
      </c>
      <c r="C24" s="45" t="s">
        <v>145</v>
      </c>
      <c r="D24" s="139" t="s">
        <v>146</v>
      </c>
      <c r="E24" s="140" t="s">
        <v>147</v>
      </c>
      <c r="F24" s="71">
        <v>2</v>
      </c>
      <c r="G24" s="153" t="s">
        <v>148</v>
      </c>
      <c r="H24" s="139" t="s">
        <v>179</v>
      </c>
      <c r="I24" s="71">
        <v>2025</v>
      </c>
      <c r="J24" s="75" t="s">
        <v>81</v>
      </c>
      <c r="K24" s="71">
        <v>2025</v>
      </c>
      <c r="L24" s="71">
        <v>2025</v>
      </c>
      <c r="M24" s="123" t="s">
        <v>80</v>
      </c>
      <c r="N24" s="123" t="s">
        <v>80</v>
      </c>
      <c r="O24" s="123" t="s">
        <v>80</v>
      </c>
      <c r="P24" s="123" t="s">
        <v>80</v>
      </c>
      <c r="Q24" s="152" t="s">
        <v>149</v>
      </c>
      <c r="R24" s="142" t="s">
        <v>150</v>
      </c>
      <c r="S24" s="71">
        <v>0</v>
      </c>
      <c r="T24" s="71">
        <v>0.5</v>
      </c>
      <c r="U24" s="71" t="s">
        <v>151</v>
      </c>
      <c r="V24" s="123" t="s">
        <v>80</v>
      </c>
      <c r="W24" s="123" t="s">
        <v>80</v>
      </c>
      <c r="X24" s="123" t="s">
        <v>80</v>
      </c>
      <c r="Y24" s="123" t="s">
        <v>80</v>
      </c>
      <c r="Z24" s="123" t="s">
        <v>80</v>
      </c>
      <c r="AA24" s="123" t="s">
        <v>80</v>
      </c>
      <c r="AB24" s="123" t="s">
        <v>80</v>
      </c>
      <c r="AC24" s="123" t="s">
        <v>80</v>
      </c>
      <c r="AD24" s="123" t="s">
        <v>80</v>
      </c>
      <c r="AE24" s="123" t="s">
        <v>80</v>
      </c>
      <c r="AF24" s="123" t="s">
        <v>80</v>
      </c>
      <c r="AG24" s="123" t="s">
        <v>80</v>
      </c>
      <c r="AH24" s="123" t="s">
        <v>80</v>
      </c>
    </row>
    <row r="25" spans="1:37" ht="126" x14ac:dyDescent="0.25">
      <c r="A25" s="71" t="s">
        <v>55</v>
      </c>
      <c r="B25" s="130" t="s">
        <v>159</v>
      </c>
      <c r="C25" s="45" t="s">
        <v>160</v>
      </c>
      <c r="D25" s="139">
        <v>45222</v>
      </c>
      <c r="E25" s="140" t="s">
        <v>161</v>
      </c>
      <c r="F25" s="71">
        <v>1</v>
      </c>
      <c r="G25" s="151">
        <v>8.9079999999999995</v>
      </c>
      <c r="H25" s="139">
        <v>45588</v>
      </c>
      <c r="I25" s="71">
        <v>2024</v>
      </c>
      <c r="J25" s="75" t="s">
        <v>83</v>
      </c>
      <c r="K25" s="71">
        <v>2024</v>
      </c>
      <c r="L25" s="71">
        <v>2024</v>
      </c>
      <c r="M25" s="123" t="s">
        <v>80</v>
      </c>
      <c r="N25" s="123" t="s">
        <v>80</v>
      </c>
      <c r="O25" s="123" t="s">
        <v>80</v>
      </c>
      <c r="P25" s="123" t="s">
        <v>80</v>
      </c>
      <c r="Q25" s="152" t="s">
        <v>162</v>
      </c>
      <c r="R25" s="142" t="s">
        <v>85</v>
      </c>
      <c r="S25" s="71">
        <v>0</v>
      </c>
      <c r="T25" s="71">
        <v>0.33200000000000002</v>
      </c>
      <c r="U25" s="71" t="s">
        <v>163</v>
      </c>
      <c r="V25" s="123" t="s">
        <v>80</v>
      </c>
      <c r="W25" s="123" t="s">
        <v>80</v>
      </c>
      <c r="X25" s="123" t="s">
        <v>80</v>
      </c>
      <c r="Y25" s="123" t="s">
        <v>80</v>
      </c>
      <c r="Z25" s="123" t="s">
        <v>80</v>
      </c>
      <c r="AA25" s="123" t="s">
        <v>80</v>
      </c>
      <c r="AB25" s="123" t="s">
        <v>80</v>
      </c>
      <c r="AC25" s="123" t="s">
        <v>80</v>
      </c>
      <c r="AD25" s="123" t="s">
        <v>80</v>
      </c>
      <c r="AE25" s="123" t="s">
        <v>80</v>
      </c>
      <c r="AF25" s="123" t="s">
        <v>80</v>
      </c>
      <c r="AG25" s="123" t="s">
        <v>80</v>
      </c>
      <c r="AH25" s="123" t="s">
        <v>80</v>
      </c>
      <c r="AI25" s="127"/>
      <c r="AJ25" s="92"/>
      <c r="AK25" s="92"/>
    </row>
    <row r="26" spans="1:37" ht="126" x14ac:dyDescent="0.25">
      <c r="A26" s="71" t="s">
        <v>55</v>
      </c>
      <c r="B26" s="168" t="s">
        <v>181</v>
      </c>
      <c r="C26" s="45" t="s">
        <v>182</v>
      </c>
      <c r="D26" s="79">
        <v>44973</v>
      </c>
      <c r="E26" s="71" t="s">
        <v>123</v>
      </c>
      <c r="F26" s="71">
        <v>1</v>
      </c>
      <c r="G26" s="82">
        <v>22.010737890000001</v>
      </c>
      <c r="H26" s="79">
        <v>45519</v>
      </c>
      <c r="I26" s="71">
        <v>2024</v>
      </c>
      <c r="J26" s="75" t="s">
        <v>79</v>
      </c>
      <c r="K26" s="71">
        <v>2024</v>
      </c>
      <c r="L26" s="71">
        <v>2024</v>
      </c>
      <c r="M26" s="123" t="s">
        <v>80</v>
      </c>
      <c r="N26" s="123" t="s">
        <v>80</v>
      </c>
      <c r="O26" s="123" t="s">
        <v>80</v>
      </c>
      <c r="P26" s="123" t="s">
        <v>80</v>
      </c>
      <c r="Q26" s="118" t="s">
        <v>111</v>
      </c>
      <c r="R26" s="83" t="s">
        <v>112</v>
      </c>
      <c r="S26" s="71">
        <v>0</v>
      </c>
      <c r="T26" s="71">
        <v>0.61829999999999996</v>
      </c>
      <c r="U26" s="71" t="s">
        <v>183</v>
      </c>
      <c r="V26" s="123" t="s">
        <v>80</v>
      </c>
      <c r="W26" s="123" t="s">
        <v>80</v>
      </c>
      <c r="X26" s="123" t="s">
        <v>80</v>
      </c>
      <c r="Y26" s="169">
        <v>0</v>
      </c>
      <c r="Z26" s="169">
        <v>0.61829999999999996</v>
      </c>
      <c r="AA26" s="123" t="s">
        <v>80</v>
      </c>
      <c r="AB26" s="123" t="s">
        <v>80</v>
      </c>
      <c r="AC26" s="123" t="s">
        <v>80</v>
      </c>
      <c r="AD26" s="123" t="s">
        <v>80</v>
      </c>
      <c r="AE26" s="123" t="s">
        <v>80</v>
      </c>
      <c r="AF26" s="123" t="s">
        <v>80</v>
      </c>
      <c r="AG26" s="123" t="s">
        <v>80</v>
      </c>
      <c r="AH26" s="123" t="s">
        <v>80</v>
      </c>
    </row>
    <row r="27" spans="1:37" ht="63" x14ac:dyDescent="0.25">
      <c r="A27" s="170" t="s">
        <v>55</v>
      </c>
      <c r="B27" s="171" t="s">
        <v>191</v>
      </c>
      <c r="C27" s="172" t="s">
        <v>192</v>
      </c>
      <c r="D27" s="173">
        <v>41173</v>
      </c>
      <c r="E27" s="170" t="s">
        <v>193</v>
      </c>
      <c r="F27" s="170">
        <v>1</v>
      </c>
      <c r="G27" s="174">
        <v>2.7196779000000002</v>
      </c>
      <c r="H27" s="175">
        <v>45657</v>
      </c>
      <c r="I27" s="176">
        <v>2024</v>
      </c>
      <c r="J27" s="176" t="s">
        <v>82</v>
      </c>
      <c r="K27" s="176">
        <v>2024</v>
      </c>
      <c r="L27" s="176">
        <v>2024</v>
      </c>
      <c r="M27" s="170" t="s">
        <v>91</v>
      </c>
      <c r="N27" s="170" t="s">
        <v>91</v>
      </c>
      <c r="O27" s="170" t="s">
        <v>91</v>
      </c>
      <c r="P27" s="170" t="s">
        <v>91</v>
      </c>
      <c r="Q27" s="72" t="s">
        <v>194</v>
      </c>
      <c r="R27" s="72" t="s">
        <v>195</v>
      </c>
      <c r="S27" s="174">
        <v>0</v>
      </c>
      <c r="T27" s="174">
        <v>0.3</v>
      </c>
      <c r="U27" s="170" t="s">
        <v>91</v>
      </c>
      <c r="V27" s="170" t="s">
        <v>91</v>
      </c>
      <c r="W27" s="173" t="s">
        <v>91</v>
      </c>
      <c r="X27" s="170" t="s">
        <v>91</v>
      </c>
      <c r="Y27" s="170" t="s">
        <v>91</v>
      </c>
      <c r="Z27" s="170" t="s">
        <v>91</v>
      </c>
      <c r="AA27" s="170" t="s">
        <v>91</v>
      </c>
      <c r="AB27" s="170" t="s">
        <v>91</v>
      </c>
      <c r="AC27" s="170" t="s">
        <v>91</v>
      </c>
      <c r="AD27" s="170" t="s">
        <v>91</v>
      </c>
      <c r="AE27" s="170" t="s">
        <v>91</v>
      </c>
      <c r="AF27" s="170" t="s">
        <v>91</v>
      </c>
      <c r="AG27" s="170" t="s">
        <v>91</v>
      </c>
      <c r="AH27" s="177" t="s">
        <v>196</v>
      </c>
    </row>
    <row r="28" spans="1:37" ht="63" x14ac:dyDescent="0.25">
      <c r="A28" s="170" t="s">
        <v>55</v>
      </c>
      <c r="B28" s="171" t="s">
        <v>197</v>
      </c>
      <c r="C28" s="172" t="s">
        <v>198</v>
      </c>
      <c r="D28" s="173">
        <v>41173</v>
      </c>
      <c r="E28" s="170" t="s">
        <v>193</v>
      </c>
      <c r="F28" s="170">
        <v>1</v>
      </c>
      <c r="G28" s="174">
        <v>2.7196779000000002</v>
      </c>
      <c r="H28" s="175">
        <v>45657</v>
      </c>
      <c r="I28" s="176">
        <v>2024</v>
      </c>
      <c r="J28" s="176" t="s">
        <v>82</v>
      </c>
      <c r="K28" s="176">
        <v>2024</v>
      </c>
      <c r="L28" s="176">
        <v>2024</v>
      </c>
      <c r="M28" s="170" t="s">
        <v>91</v>
      </c>
      <c r="N28" s="170" t="s">
        <v>91</v>
      </c>
      <c r="O28" s="170" t="s">
        <v>91</v>
      </c>
      <c r="P28" s="170" t="s">
        <v>91</v>
      </c>
      <c r="Q28" s="72" t="s">
        <v>194</v>
      </c>
      <c r="R28" s="72" t="s">
        <v>195</v>
      </c>
      <c r="S28" s="174">
        <v>0</v>
      </c>
      <c r="T28" s="174">
        <v>0.3</v>
      </c>
      <c r="U28" s="170" t="s">
        <v>91</v>
      </c>
      <c r="V28" s="170" t="s">
        <v>91</v>
      </c>
      <c r="W28" s="173" t="s">
        <v>91</v>
      </c>
      <c r="X28" s="170" t="s">
        <v>91</v>
      </c>
      <c r="Y28" s="170" t="s">
        <v>91</v>
      </c>
      <c r="Z28" s="170" t="s">
        <v>91</v>
      </c>
      <c r="AA28" s="170" t="s">
        <v>91</v>
      </c>
      <c r="AB28" s="170" t="s">
        <v>91</v>
      </c>
      <c r="AC28" s="170" t="s">
        <v>91</v>
      </c>
      <c r="AD28" s="170" t="s">
        <v>91</v>
      </c>
      <c r="AE28" s="170" t="s">
        <v>91</v>
      </c>
      <c r="AF28" s="170" t="s">
        <v>91</v>
      </c>
      <c r="AG28" s="170" t="s">
        <v>91</v>
      </c>
      <c r="AH28" s="177" t="s">
        <v>196</v>
      </c>
    </row>
    <row r="29" spans="1:37" ht="78.75" x14ac:dyDescent="0.25">
      <c r="A29" s="71" t="s">
        <v>55</v>
      </c>
      <c r="B29" s="178" t="s">
        <v>199</v>
      </c>
      <c r="C29" s="46" t="s">
        <v>200</v>
      </c>
      <c r="D29" s="79">
        <v>44872</v>
      </c>
      <c r="E29" s="71" t="s">
        <v>201</v>
      </c>
      <c r="F29" s="71">
        <v>1</v>
      </c>
      <c r="G29" s="78">
        <v>0.38580195</v>
      </c>
      <c r="H29" s="79">
        <v>45237</v>
      </c>
      <c r="I29" s="71">
        <v>2023</v>
      </c>
      <c r="J29" s="75" t="s">
        <v>82</v>
      </c>
      <c r="K29" s="71">
        <v>2023</v>
      </c>
      <c r="L29" s="71">
        <v>2023</v>
      </c>
      <c r="M29" s="66" t="s">
        <v>91</v>
      </c>
      <c r="N29" s="66" t="s">
        <v>91</v>
      </c>
      <c r="O29" s="66" t="s">
        <v>91</v>
      </c>
      <c r="P29" s="66" t="s">
        <v>91</v>
      </c>
      <c r="Q29" s="72" t="s">
        <v>202</v>
      </c>
      <c r="R29" s="162" t="s">
        <v>203</v>
      </c>
      <c r="S29" s="71">
        <v>0</v>
      </c>
      <c r="T29" s="80">
        <v>0.17</v>
      </c>
      <c r="U29" s="179" t="s">
        <v>91</v>
      </c>
      <c r="V29" s="179" t="s">
        <v>91</v>
      </c>
      <c r="W29" s="179" t="s">
        <v>91</v>
      </c>
      <c r="X29" s="179" t="s">
        <v>91</v>
      </c>
      <c r="Y29" s="179" t="s">
        <v>91</v>
      </c>
      <c r="Z29" s="179" t="s">
        <v>91</v>
      </c>
      <c r="AA29" s="179" t="s">
        <v>91</v>
      </c>
      <c r="AB29" s="179" t="s">
        <v>91</v>
      </c>
      <c r="AC29" s="179" t="s">
        <v>91</v>
      </c>
      <c r="AD29" s="179" t="s">
        <v>91</v>
      </c>
      <c r="AE29" s="179" t="s">
        <v>91</v>
      </c>
      <c r="AF29" s="179" t="s">
        <v>91</v>
      </c>
      <c r="AG29" s="179" t="s">
        <v>91</v>
      </c>
      <c r="AH29" s="179" t="s">
        <v>91</v>
      </c>
    </row>
    <row r="30" spans="1:37" ht="126" x14ac:dyDescent="0.25">
      <c r="A30" s="111" t="s">
        <v>55</v>
      </c>
      <c r="B30" s="129" t="s">
        <v>204</v>
      </c>
      <c r="C30" s="120" t="s">
        <v>205</v>
      </c>
      <c r="D30" s="79">
        <v>44925</v>
      </c>
      <c r="E30" s="71" t="s">
        <v>206</v>
      </c>
      <c r="F30" s="71">
        <v>1</v>
      </c>
      <c r="G30" s="78">
        <v>0.33834120000000001</v>
      </c>
      <c r="H30" s="79">
        <v>45474</v>
      </c>
      <c r="I30" s="71">
        <v>2024</v>
      </c>
      <c r="J30" s="117" t="s">
        <v>83</v>
      </c>
      <c r="K30" s="71">
        <v>2024</v>
      </c>
      <c r="L30" s="71">
        <v>2024</v>
      </c>
      <c r="M30" s="180" t="s">
        <v>91</v>
      </c>
      <c r="N30" s="180" t="s">
        <v>91</v>
      </c>
      <c r="O30" s="180" t="s">
        <v>91</v>
      </c>
      <c r="P30" s="180" t="s">
        <v>91</v>
      </c>
      <c r="Q30" s="72" t="s">
        <v>207</v>
      </c>
      <c r="R30" s="72" t="s">
        <v>85</v>
      </c>
      <c r="S30" s="71">
        <v>0</v>
      </c>
      <c r="T30" s="80">
        <v>0.35482999999999998</v>
      </c>
      <c r="U30" s="71" t="s">
        <v>91</v>
      </c>
      <c r="V30" s="114" t="s">
        <v>91</v>
      </c>
      <c r="W30" s="112" t="s">
        <v>91</v>
      </c>
      <c r="X30" s="112" t="s">
        <v>91</v>
      </c>
      <c r="Y30" s="112" t="s">
        <v>91</v>
      </c>
      <c r="Z30" s="112" t="s">
        <v>91</v>
      </c>
      <c r="AA30" s="116" t="s">
        <v>91</v>
      </c>
      <c r="AB30" s="116" t="s">
        <v>91</v>
      </c>
      <c r="AC30" s="116" t="s">
        <v>91</v>
      </c>
      <c r="AD30" s="116" t="s">
        <v>91</v>
      </c>
      <c r="AE30" s="179" t="s">
        <v>91</v>
      </c>
      <c r="AF30" s="179" t="s">
        <v>91</v>
      </c>
      <c r="AG30" s="179" t="s">
        <v>91</v>
      </c>
      <c r="AH30" s="170" t="s">
        <v>91</v>
      </c>
    </row>
    <row r="31" spans="1:37" ht="94.5" x14ac:dyDescent="0.25">
      <c r="A31" s="71" t="s">
        <v>55</v>
      </c>
      <c r="B31" s="199" t="s">
        <v>256</v>
      </c>
      <c r="C31" s="45" t="s">
        <v>257</v>
      </c>
      <c r="D31" s="139">
        <v>45124</v>
      </c>
      <c r="E31" s="140" t="s">
        <v>134</v>
      </c>
      <c r="F31" s="71">
        <v>1</v>
      </c>
      <c r="G31" s="145">
        <v>16.499717700000001</v>
      </c>
      <c r="H31" s="139">
        <v>45490</v>
      </c>
      <c r="I31" s="71">
        <v>2024</v>
      </c>
      <c r="J31" s="75" t="s">
        <v>79</v>
      </c>
      <c r="K31" s="71">
        <v>2024</v>
      </c>
      <c r="L31" s="71">
        <v>2024</v>
      </c>
      <c r="M31" s="66" t="s">
        <v>91</v>
      </c>
      <c r="N31" s="66" t="s">
        <v>91</v>
      </c>
      <c r="O31" s="66" t="s">
        <v>91</v>
      </c>
      <c r="P31" s="66" t="s">
        <v>91</v>
      </c>
      <c r="Q31" s="146" t="s">
        <v>135</v>
      </c>
      <c r="R31" s="142" t="s">
        <v>131</v>
      </c>
      <c r="S31" s="71">
        <v>0</v>
      </c>
      <c r="T31" s="71">
        <v>0.28349999999999997</v>
      </c>
      <c r="U31" s="71" t="s">
        <v>136</v>
      </c>
      <c r="V31" s="114" t="s">
        <v>91</v>
      </c>
      <c r="W31" s="112" t="s">
        <v>91</v>
      </c>
      <c r="X31" s="112" t="s">
        <v>91</v>
      </c>
      <c r="Y31" s="112" t="s">
        <v>91</v>
      </c>
      <c r="Z31" s="112" t="s">
        <v>91</v>
      </c>
      <c r="AA31" s="116" t="s">
        <v>91</v>
      </c>
      <c r="AB31" s="116" t="s">
        <v>91</v>
      </c>
      <c r="AC31" s="116" t="s">
        <v>91</v>
      </c>
      <c r="AD31" s="116" t="s">
        <v>91</v>
      </c>
      <c r="AE31" s="68" t="s">
        <v>91</v>
      </c>
      <c r="AF31" s="68" t="s">
        <v>91</v>
      </c>
      <c r="AG31" s="68" t="s">
        <v>91</v>
      </c>
      <c r="AH31" s="66" t="s">
        <v>91</v>
      </c>
    </row>
    <row r="32" spans="1:37" ht="126" x14ac:dyDescent="0.25">
      <c r="A32" s="45" t="s">
        <v>55</v>
      </c>
      <c r="B32" s="130" t="s">
        <v>298</v>
      </c>
      <c r="C32" s="45" t="s">
        <v>299</v>
      </c>
      <c r="D32" s="210">
        <v>45068</v>
      </c>
      <c r="E32" s="45" t="s">
        <v>247</v>
      </c>
      <c r="F32" s="45">
        <v>1</v>
      </c>
      <c r="G32" s="82">
        <v>3.4809999999999999</v>
      </c>
      <c r="H32" s="210">
        <v>45604</v>
      </c>
      <c r="I32" s="45">
        <v>2024</v>
      </c>
      <c r="J32" s="75" t="s">
        <v>83</v>
      </c>
      <c r="K32" s="45">
        <v>2024</v>
      </c>
      <c r="L32" s="45">
        <v>2024</v>
      </c>
      <c r="M32" s="74" t="s">
        <v>91</v>
      </c>
      <c r="N32" s="74" t="s">
        <v>91</v>
      </c>
      <c r="O32" s="74" t="s">
        <v>91</v>
      </c>
      <c r="P32" s="74" t="s">
        <v>91</v>
      </c>
      <c r="Q32" s="211" t="s">
        <v>248</v>
      </c>
      <c r="R32" s="212" t="s">
        <v>249</v>
      </c>
      <c r="S32" s="45">
        <v>0</v>
      </c>
      <c r="T32" s="45">
        <v>0.154</v>
      </c>
      <c r="U32" s="45" t="s">
        <v>91</v>
      </c>
      <c r="V32" s="114" t="s">
        <v>91</v>
      </c>
      <c r="W32" s="112" t="s">
        <v>91</v>
      </c>
      <c r="X32" s="112" t="s">
        <v>91</v>
      </c>
      <c r="Y32" s="112" t="s">
        <v>91</v>
      </c>
      <c r="Z32" s="112" t="s">
        <v>91</v>
      </c>
      <c r="AA32" s="116" t="s">
        <v>91</v>
      </c>
      <c r="AB32" s="116" t="s">
        <v>91</v>
      </c>
      <c r="AC32" s="116" t="s">
        <v>91</v>
      </c>
      <c r="AD32" s="116" t="s">
        <v>91</v>
      </c>
      <c r="AE32" s="172" t="s">
        <v>91</v>
      </c>
      <c r="AF32" s="172" t="s">
        <v>91</v>
      </c>
      <c r="AG32" s="172" t="s">
        <v>91</v>
      </c>
      <c r="AH32" s="213" t="s">
        <v>80</v>
      </c>
    </row>
    <row r="33" spans="1:37" ht="63" x14ac:dyDescent="0.25">
      <c r="A33" s="71" t="s">
        <v>55</v>
      </c>
      <c r="B33" s="182" t="s">
        <v>214</v>
      </c>
      <c r="C33" s="45" t="s">
        <v>215</v>
      </c>
      <c r="D33" s="79">
        <v>44679</v>
      </c>
      <c r="E33" s="71" t="s">
        <v>210</v>
      </c>
      <c r="F33" s="71">
        <v>1</v>
      </c>
      <c r="G33" s="78">
        <v>1.0973217099999999</v>
      </c>
      <c r="H33" s="79">
        <v>45410</v>
      </c>
      <c r="I33" s="71">
        <v>2024</v>
      </c>
      <c r="J33" s="75" t="s">
        <v>92</v>
      </c>
      <c r="K33" s="71">
        <v>2024</v>
      </c>
      <c r="L33" s="71">
        <v>2024</v>
      </c>
      <c r="M33" s="66" t="s">
        <v>91</v>
      </c>
      <c r="N33" s="66" t="s">
        <v>91</v>
      </c>
      <c r="O33" s="66" t="s">
        <v>91</v>
      </c>
      <c r="P33" s="66" t="s">
        <v>91</v>
      </c>
      <c r="Q33" s="72" t="s">
        <v>211</v>
      </c>
      <c r="R33" s="72" t="s">
        <v>212</v>
      </c>
      <c r="S33" s="71">
        <v>0</v>
      </c>
      <c r="T33" s="71">
        <v>0.8</v>
      </c>
      <c r="U33" s="179" t="s">
        <v>91</v>
      </c>
      <c r="V33" s="179" t="s">
        <v>91</v>
      </c>
      <c r="W33" s="179" t="s">
        <v>91</v>
      </c>
      <c r="X33" s="179" t="s">
        <v>91</v>
      </c>
      <c r="Y33" s="179" t="s">
        <v>91</v>
      </c>
      <c r="Z33" s="179" t="s">
        <v>91</v>
      </c>
      <c r="AA33" s="179" t="s">
        <v>91</v>
      </c>
      <c r="AB33" s="179" t="s">
        <v>91</v>
      </c>
      <c r="AC33" s="179" t="s">
        <v>91</v>
      </c>
      <c r="AD33" s="179" t="s">
        <v>91</v>
      </c>
      <c r="AE33" s="179" t="s">
        <v>91</v>
      </c>
      <c r="AF33" s="179" t="s">
        <v>91</v>
      </c>
      <c r="AG33" s="179" t="s">
        <v>91</v>
      </c>
      <c r="AH33" s="179" t="s">
        <v>91</v>
      </c>
    </row>
    <row r="34" spans="1:37" ht="31.5" x14ac:dyDescent="0.25">
      <c r="A34" s="94" t="s">
        <v>57</v>
      </c>
      <c r="B34" s="95" t="s">
        <v>58</v>
      </c>
      <c r="C34" s="156" t="s">
        <v>50</v>
      </c>
      <c r="D34" s="96" t="s">
        <v>80</v>
      </c>
      <c r="E34" s="96" t="s">
        <v>80</v>
      </c>
      <c r="F34" s="97" t="s">
        <v>80</v>
      </c>
      <c r="G34" s="96" t="s">
        <v>80</v>
      </c>
      <c r="H34" s="96" t="s">
        <v>80</v>
      </c>
      <c r="I34" s="96" t="s">
        <v>80</v>
      </c>
      <c r="J34" s="96" t="s">
        <v>80</v>
      </c>
      <c r="K34" s="96" t="s">
        <v>80</v>
      </c>
      <c r="L34" s="96" t="s">
        <v>80</v>
      </c>
      <c r="M34" s="96" t="s">
        <v>80</v>
      </c>
      <c r="N34" s="96" t="s">
        <v>80</v>
      </c>
      <c r="O34" s="96" t="s">
        <v>80</v>
      </c>
      <c r="P34" s="96" t="s">
        <v>80</v>
      </c>
      <c r="Q34" s="96" t="s">
        <v>80</v>
      </c>
      <c r="R34" s="98" t="s">
        <v>80</v>
      </c>
      <c r="S34" s="96" t="s">
        <v>80</v>
      </c>
      <c r="T34" s="96" t="s">
        <v>80</v>
      </c>
      <c r="U34" s="96" t="s">
        <v>80</v>
      </c>
      <c r="V34" s="96" t="s">
        <v>80</v>
      </c>
      <c r="W34" s="96" t="s">
        <v>80</v>
      </c>
      <c r="X34" s="96" t="s">
        <v>80</v>
      </c>
      <c r="Y34" s="96" t="s">
        <v>80</v>
      </c>
      <c r="Z34" s="96" t="s">
        <v>80</v>
      </c>
      <c r="AA34" s="96" t="s">
        <v>80</v>
      </c>
      <c r="AB34" s="96" t="s">
        <v>80</v>
      </c>
      <c r="AC34" s="96" t="s">
        <v>80</v>
      </c>
      <c r="AD34" s="96" t="s">
        <v>80</v>
      </c>
      <c r="AE34" s="96" t="s">
        <v>80</v>
      </c>
      <c r="AF34" s="96" t="s">
        <v>80</v>
      </c>
      <c r="AG34" s="96" t="s">
        <v>80</v>
      </c>
      <c r="AH34" s="96" t="s">
        <v>80</v>
      </c>
      <c r="AI34" s="91"/>
      <c r="AJ34" s="91"/>
      <c r="AK34" s="92"/>
    </row>
    <row r="35" spans="1:37" ht="47.25" x14ac:dyDescent="0.25">
      <c r="A35" s="99" t="s">
        <v>59</v>
      </c>
      <c r="B35" s="100" t="s">
        <v>60</v>
      </c>
      <c r="C35" s="157" t="s">
        <v>50</v>
      </c>
      <c r="D35" s="101" t="s">
        <v>80</v>
      </c>
      <c r="E35" s="80" t="s">
        <v>80</v>
      </c>
      <c r="F35" s="102" t="s">
        <v>80</v>
      </c>
      <c r="G35" s="80" t="s">
        <v>80</v>
      </c>
      <c r="H35" s="80" t="s">
        <v>80</v>
      </c>
      <c r="I35" s="80" t="s">
        <v>80</v>
      </c>
      <c r="J35" s="80" t="s">
        <v>80</v>
      </c>
      <c r="K35" s="80" t="s">
        <v>80</v>
      </c>
      <c r="L35" s="80" t="s">
        <v>80</v>
      </c>
      <c r="M35" s="80" t="s">
        <v>80</v>
      </c>
      <c r="N35" s="80" t="s">
        <v>80</v>
      </c>
      <c r="O35" s="80" t="s">
        <v>80</v>
      </c>
      <c r="P35" s="80" t="s">
        <v>80</v>
      </c>
      <c r="Q35" s="80" t="s">
        <v>80</v>
      </c>
      <c r="R35" s="103" t="s">
        <v>80</v>
      </c>
      <c r="S35" s="80" t="s">
        <v>80</v>
      </c>
      <c r="T35" s="80" t="s">
        <v>80</v>
      </c>
      <c r="U35" s="80" t="s">
        <v>80</v>
      </c>
      <c r="V35" s="80" t="s">
        <v>80</v>
      </c>
      <c r="W35" s="80" t="s">
        <v>80</v>
      </c>
      <c r="X35" s="80" t="s">
        <v>80</v>
      </c>
      <c r="Y35" s="80" t="s">
        <v>80</v>
      </c>
      <c r="Z35" s="80" t="s">
        <v>80</v>
      </c>
      <c r="AA35" s="80" t="s">
        <v>80</v>
      </c>
      <c r="AB35" s="80" t="s">
        <v>80</v>
      </c>
      <c r="AC35" s="80" t="s">
        <v>80</v>
      </c>
      <c r="AD35" s="80" t="s">
        <v>80</v>
      </c>
      <c r="AE35" s="80" t="s">
        <v>80</v>
      </c>
      <c r="AF35" s="80" t="s">
        <v>80</v>
      </c>
      <c r="AG35" s="80" t="s">
        <v>80</v>
      </c>
      <c r="AH35" s="80" t="s">
        <v>80</v>
      </c>
    </row>
    <row r="36" spans="1:37" ht="31.5" x14ac:dyDescent="0.25">
      <c r="A36" s="99" t="s">
        <v>61</v>
      </c>
      <c r="B36" s="100" t="s">
        <v>62</v>
      </c>
      <c r="C36" s="157" t="s">
        <v>50</v>
      </c>
      <c r="D36" s="101" t="s">
        <v>80</v>
      </c>
      <c r="E36" s="80" t="s">
        <v>80</v>
      </c>
      <c r="F36" s="102" t="s">
        <v>80</v>
      </c>
      <c r="G36" s="80" t="s">
        <v>80</v>
      </c>
      <c r="H36" s="80" t="s">
        <v>80</v>
      </c>
      <c r="I36" s="80" t="s">
        <v>80</v>
      </c>
      <c r="J36" s="80" t="s">
        <v>80</v>
      </c>
      <c r="K36" s="80" t="s">
        <v>80</v>
      </c>
      <c r="L36" s="80" t="s">
        <v>80</v>
      </c>
      <c r="M36" s="80" t="s">
        <v>80</v>
      </c>
      <c r="N36" s="80" t="s">
        <v>80</v>
      </c>
      <c r="O36" s="80" t="s">
        <v>80</v>
      </c>
      <c r="P36" s="80" t="s">
        <v>80</v>
      </c>
      <c r="Q36" s="80" t="s">
        <v>80</v>
      </c>
      <c r="R36" s="103" t="s">
        <v>80</v>
      </c>
      <c r="S36" s="80" t="s">
        <v>80</v>
      </c>
      <c r="T36" s="80" t="s">
        <v>80</v>
      </c>
      <c r="U36" s="80" t="s">
        <v>80</v>
      </c>
      <c r="V36" s="80" t="s">
        <v>80</v>
      </c>
      <c r="W36" s="80" t="s">
        <v>80</v>
      </c>
      <c r="X36" s="80" t="s">
        <v>80</v>
      </c>
      <c r="Y36" s="80" t="s">
        <v>80</v>
      </c>
      <c r="Z36" s="80" t="s">
        <v>80</v>
      </c>
      <c r="AA36" s="80" t="s">
        <v>80</v>
      </c>
      <c r="AB36" s="80" t="s">
        <v>80</v>
      </c>
      <c r="AC36" s="80" t="s">
        <v>80</v>
      </c>
      <c r="AD36" s="80" t="s">
        <v>80</v>
      </c>
      <c r="AE36" s="80" t="s">
        <v>80</v>
      </c>
      <c r="AF36" s="80" t="s">
        <v>80</v>
      </c>
      <c r="AG36" s="80" t="s">
        <v>80</v>
      </c>
      <c r="AH36" s="80" t="s">
        <v>80</v>
      </c>
      <c r="AI36" s="91"/>
      <c r="AJ36" s="91"/>
      <c r="AK36" s="92"/>
    </row>
    <row r="37" spans="1:37" ht="31.5" x14ac:dyDescent="0.25">
      <c r="A37" s="94" t="s">
        <v>63</v>
      </c>
      <c r="B37" s="95" t="s">
        <v>64</v>
      </c>
      <c r="C37" s="156" t="s">
        <v>50</v>
      </c>
      <c r="D37" s="96" t="s">
        <v>80</v>
      </c>
      <c r="E37" s="104" t="s">
        <v>80</v>
      </c>
      <c r="F37" s="105" t="s">
        <v>80</v>
      </c>
      <c r="G37" s="104" t="s">
        <v>80</v>
      </c>
      <c r="H37" s="104" t="s">
        <v>80</v>
      </c>
      <c r="I37" s="104" t="s">
        <v>80</v>
      </c>
      <c r="J37" s="104" t="s">
        <v>80</v>
      </c>
      <c r="K37" s="104" t="s">
        <v>80</v>
      </c>
      <c r="L37" s="104" t="s">
        <v>80</v>
      </c>
      <c r="M37" s="104" t="s">
        <v>80</v>
      </c>
      <c r="N37" s="104" t="s">
        <v>80</v>
      </c>
      <c r="O37" s="104" t="s">
        <v>80</v>
      </c>
      <c r="P37" s="104" t="s">
        <v>80</v>
      </c>
      <c r="Q37" s="104" t="s">
        <v>80</v>
      </c>
      <c r="R37" s="106" t="s">
        <v>80</v>
      </c>
      <c r="S37" s="104" t="s">
        <v>80</v>
      </c>
      <c r="T37" s="104" t="s">
        <v>80</v>
      </c>
      <c r="U37" s="104" t="s">
        <v>80</v>
      </c>
      <c r="V37" s="104" t="s">
        <v>80</v>
      </c>
      <c r="W37" s="104" t="s">
        <v>80</v>
      </c>
      <c r="X37" s="104" t="s">
        <v>80</v>
      </c>
      <c r="Y37" s="104" t="s">
        <v>80</v>
      </c>
      <c r="Z37" s="104" t="s">
        <v>80</v>
      </c>
      <c r="AA37" s="104" t="s">
        <v>80</v>
      </c>
      <c r="AB37" s="104" t="s">
        <v>80</v>
      </c>
      <c r="AC37" s="104" t="s">
        <v>80</v>
      </c>
      <c r="AD37" s="104" t="s">
        <v>80</v>
      </c>
      <c r="AE37" s="104" t="s">
        <v>80</v>
      </c>
      <c r="AF37" s="104" t="s">
        <v>80</v>
      </c>
      <c r="AG37" s="104" t="s">
        <v>80</v>
      </c>
      <c r="AH37" s="104" t="s">
        <v>80</v>
      </c>
      <c r="AI37" s="91"/>
      <c r="AJ37" s="91"/>
      <c r="AK37" s="92"/>
    </row>
    <row r="38" spans="1:37" ht="31.5" x14ac:dyDescent="0.25">
      <c r="A38" s="99" t="s">
        <v>65</v>
      </c>
      <c r="B38" s="100" t="s">
        <v>66</v>
      </c>
      <c r="C38" s="157" t="s">
        <v>50</v>
      </c>
      <c r="D38" s="88" t="s">
        <v>80</v>
      </c>
      <c r="E38" s="57" t="s">
        <v>80</v>
      </c>
      <c r="F38" s="65" t="s">
        <v>80</v>
      </c>
      <c r="G38" s="57" t="s">
        <v>80</v>
      </c>
      <c r="H38" s="57" t="s">
        <v>80</v>
      </c>
      <c r="I38" s="57" t="s">
        <v>80</v>
      </c>
      <c r="J38" s="57" t="s">
        <v>80</v>
      </c>
      <c r="K38" s="57" t="s">
        <v>80</v>
      </c>
      <c r="L38" s="57" t="s">
        <v>80</v>
      </c>
      <c r="M38" s="57" t="s">
        <v>80</v>
      </c>
      <c r="N38" s="57" t="s">
        <v>80</v>
      </c>
      <c r="O38" s="57" t="s">
        <v>80</v>
      </c>
      <c r="P38" s="57" t="s">
        <v>80</v>
      </c>
      <c r="Q38" s="57" t="s">
        <v>80</v>
      </c>
      <c r="R38" s="62" t="s">
        <v>80</v>
      </c>
      <c r="S38" s="57" t="s">
        <v>80</v>
      </c>
      <c r="T38" s="57" t="s">
        <v>80</v>
      </c>
      <c r="U38" s="57" t="s">
        <v>80</v>
      </c>
      <c r="V38" s="57" t="s">
        <v>80</v>
      </c>
      <c r="W38" s="57" t="s">
        <v>80</v>
      </c>
      <c r="X38" s="57" t="s">
        <v>80</v>
      </c>
      <c r="Y38" s="57" t="s">
        <v>80</v>
      </c>
      <c r="Z38" s="57" t="s">
        <v>80</v>
      </c>
      <c r="AA38" s="57" t="s">
        <v>80</v>
      </c>
      <c r="AB38" s="57" t="s">
        <v>80</v>
      </c>
      <c r="AC38" s="57" t="s">
        <v>80</v>
      </c>
      <c r="AD38" s="57" t="s">
        <v>80</v>
      </c>
      <c r="AE38" s="57" t="s">
        <v>80</v>
      </c>
      <c r="AF38" s="57" t="s">
        <v>80</v>
      </c>
      <c r="AG38" s="57" t="s">
        <v>80</v>
      </c>
      <c r="AH38" s="57" t="s">
        <v>80</v>
      </c>
    </row>
    <row r="39" spans="1:37" ht="63" x14ac:dyDescent="0.25">
      <c r="A39" s="99" t="s">
        <v>65</v>
      </c>
      <c r="B39" s="100" t="s">
        <v>67</v>
      </c>
      <c r="C39" s="157" t="s">
        <v>50</v>
      </c>
      <c r="D39" s="101" t="s">
        <v>80</v>
      </c>
      <c r="E39" s="80" t="s">
        <v>80</v>
      </c>
      <c r="F39" s="65" t="s">
        <v>80</v>
      </c>
      <c r="G39" s="80" t="s">
        <v>80</v>
      </c>
      <c r="H39" s="80" t="s">
        <v>80</v>
      </c>
      <c r="I39" s="80" t="s">
        <v>80</v>
      </c>
      <c r="J39" s="80" t="s">
        <v>80</v>
      </c>
      <c r="K39" s="80" t="s">
        <v>80</v>
      </c>
      <c r="L39" s="80" t="s">
        <v>80</v>
      </c>
      <c r="M39" s="80" t="s">
        <v>80</v>
      </c>
      <c r="N39" s="80" t="s">
        <v>80</v>
      </c>
      <c r="O39" s="80" t="s">
        <v>80</v>
      </c>
      <c r="P39" s="80" t="s">
        <v>80</v>
      </c>
      <c r="Q39" s="80" t="s">
        <v>80</v>
      </c>
      <c r="R39" s="103" t="s">
        <v>80</v>
      </c>
      <c r="S39" s="80" t="s">
        <v>80</v>
      </c>
      <c r="T39" s="80" t="s">
        <v>80</v>
      </c>
      <c r="U39" s="80" t="s">
        <v>80</v>
      </c>
      <c r="V39" s="80" t="s">
        <v>80</v>
      </c>
      <c r="W39" s="80" t="s">
        <v>80</v>
      </c>
      <c r="X39" s="80" t="s">
        <v>80</v>
      </c>
      <c r="Y39" s="80" t="s">
        <v>80</v>
      </c>
      <c r="Z39" s="80" t="s">
        <v>80</v>
      </c>
      <c r="AA39" s="80" t="s">
        <v>80</v>
      </c>
      <c r="AB39" s="80" t="s">
        <v>80</v>
      </c>
      <c r="AC39" s="80" t="s">
        <v>80</v>
      </c>
      <c r="AD39" s="80" t="s">
        <v>80</v>
      </c>
      <c r="AE39" s="80" t="s">
        <v>80</v>
      </c>
      <c r="AF39" s="80" t="s">
        <v>80</v>
      </c>
      <c r="AG39" s="80" t="s">
        <v>80</v>
      </c>
      <c r="AH39" s="80" t="s">
        <v>80</v>
      </c>
    </row>
    <row r="40" spans="1:37" ht="63" x14ac:dyDescent="0.25">
      <c r="A40" s="99" t="s">
        <v>65</v>
      </c>
      <c r="B40" s="100" t="s">
        <v>68</v>
      </c>
      <c r="C40" s="157" t="s">
        <v>50</v>
      </c>
      <c r="D40" s="101" t="s">
        <v>80</v>
      </c>
      <c r="E40" s="80" t="s">
        <v>80</v>
      </c>
      <c r="F40" s="65" t="s">
        <v>80</v>
      </c>
      <c r="G40" s="80" t="s">
        <v>80</v>
      </c>
      <c r="H40" s="80" t="s">
        <v>80</v>
      </c>
      <c r="I40" s="80" t="s">
        <v>80</v>
      </c>
      <c r="J40" s="80" t="s">
        <v>80</v>
      </c>
      <c r="K40" s="80" t="s">
        <v>80</v>
      </c>
      <c r="L40" s="80" t="s">
        <v>80</v>
      </c>
      <c r="M40" s="80" t="s">
        <v>80</v>
      </c>
      <c r="N40" s="80" t="s">
        <v>80</v>
      </c>
      <c r="O40" s="80" t="s">
        <v>80</v>
      </c>
      <c r="P40" s="80" t="s">
        <v>80</v>
      </c>
      <c r="Q40" s="80" t="s">
        <v>80</v>
      </c>
      <c r="R40" s="103" t="s">
        <v>80</v>
      </c>
      <c r="S40" s="80" t="s">
        <v>80</v>
      </c>
      <c r="T40" s="80" t="s">
        <v>80</v>
      </c>
      <c r="U40" s="80" t="s">
        <v>80</v>
      </c>
      <c r="V40" s="80" t="s">
        <v>80</v>
      </c>
      <c r="W40" s="80" t="s">
        <v>80</v>
      </c>
      <c r="X40" s="80" t="s">
        <v>80</v>
      </c>
      <c r="Y40" s="80" t="s">
        <v>80</v>
      </c>
      <c r="Z40" s="80" t="s">
        <v>80</v>
      </c>
      <c r="AA40" s="80" t="s">
        <v>80</v>
      </c>
      <c r="AB40" s="80" t="s">
        <v>80</v>
      </c>
      <c r="AC40" s="80" t="s">
        <v>80</v>
      </c>
      <c r="AD40" s="80" t="s">
        <v>80</v>
      </c>
      <c r="AE40" s="80" t="s">
        <v>80</v>
      </c>
      <c r="AF40" s="80" t="s">
        <v>80</v>
      </c>
      <c r="AG40" s="80" t="s">
        <v>80</v>
      </c>
      <c r="AH40" s="80" t="s">
        <v>80</v>
      </c>
    </row>
    <row r="41" spans="1:37" ht="63" x14ac:dyDescent="0.25">
      <c r="A41" s="99" t="s">
        <v>65</v>
      </c>
      <c r="B41" s="100" t="s">
        <v>69</v>
      </c>
      <c r="C41" s="157" t="s">
        <v>50</v>
      </c>
      <c r="D41" s="101" t="s">
        <v>80</v>
      </c>
      <c r="E41" s="80" t="s">
        <v>80</v>
      </c>
      <c r="F41" s="65" t="s">
        <v>80</v>
      </c>
      <c r="G41" s="113" t="s">
        <v>80</v>
      </c>
      <c r="H41" s="80" t="s">
        <v>80</v>
      </c>
      <c r="I41" s="80" t="s">
        <v>80</v>
      </c>
      <c r="J41" s="80" t="s">
        <v>80</v>
      </c>
      <c r="K41" s="80" t="s">
        <v>80</v>
      </c>
      <c r="L41" s="80" t="s">
        <v>80</v>
      </c>
      <c r="M41" s="80" t="s">
        <v>80</v>
      </c>
      <c r="N41" s="113" t="s">
        <v>80</v>
      </c>
      <c r="O41" s="113" t="s">
        <v>80</v>
      </c>
      <c r="P41" s="113" t="s">
        <v>80</v>
      </c>
      <c r="Q41" s="80" t="s">
        <v>80</v>
      </c>
      <c r="R41" s="103" t="s">
        <v>80</v>
      </c>
      <c r="S41" s="80" t="s">
        <v>80</v>
      </c>
      <c r="T41" s="80" t="s">
        <v>80</v>
      </c>
      <c r="U41" s="80" t="s">
        <v>80</v>
      </c>
      <c r="V41" s="113" t="s">
        <v>80</v>
      </c>
      <c r="W41" s="113" t="s">
        <v>80</v>
      </c>
      <c r="X41" s="125" t="s">
        <v>80</v>
      </c>
      <c r="Y41" s="125" t="s">
        <v>80</v>
      </c>
      <c r="Z41" s="80" t="s">
        <v>80</v>
      </c>
      <c r="AA41" s="80" t="s">
        <v>80</v>
      </c>
      <c r="AB41" s="80" t="s">
        <v>80</v>
      </c>
      <c r="AC41" s="80" t="s">
        <v>80</v>
      </c>
      <c r="AD41" s="80" t="s">
        <v>80</v>
      </c>
      <c r="AE41" s="125" t="s">
        <v>80</v>
      </c>
      <c r="AF41" s="125" t="s">
        <v>80</v>
      </c>
      <c r="AG41" s="125" t="s">
        <v>80</v>
      </c>
      <c r="AH41" s="80" t="s">
        <v>80</v>
      </c>
    </row>
    <row r="42" spans="1:37" ht="31.5" x14ac:dyDescent="0.25">
      <c r="A42" s="99" t="s">
        <v>70</v>
      </c>
      <c r="B42" s="100" t="s">
        <v>66</v>
      </c>
      <c r="C42" s="157" t="s">
        <v>50</v>
      </c>
      <c r="D42" s="88" t="s">
        <v>80</v>
      </c>
      <c r="E42" s="57" t="s">
        <v>80</v>
      </c>
      <c r="F42" s="65" t="s">
        <v>80</v>
      </c>
      <c r="G42" s="113" t="s">
        <v>80</v>
      </c>
      <c r="H42" s="80" t="s">
        <v>80</v>
      </c>
      <c r="I42" s="80" t="s">
        <v>80</v>
      </c>
      <c r="J42" s="80" t="s">
        <v>80</v>
      </c>
      <c r="K42" s="80" t="s">
        <v>80</v>
      </c>
      <c r="L42" s="80" t="s">
        <v>80</v>
      </c>
      <c r="M42" s="80" t="s">
        <v>80</v>
      </c>
      <c r="N42" s="113" t="s">
        <v>80</v>
      </c>
      <c r="O42" s="113" t="s">
        <v>80</v>
      </c>
      <c r="P42" s="113" t="s">
        <v>80</v>
      </c>
      <c r="Q42" s="80" t="s">
        <v>80</v>
      </c>
      <c r="R42" s="103" t="s">
        <v>80</v>
      </c>
      <c r="S42" s="80" t="s">
        <v>80</v>
      </c>
      <c r="T42" s="80" t="s">
        <v>80</v>
      </c>
      <c r="U42" s="80" t="s">
        <v>80</v>
      </c>
      <c r="V42" s="113" t="s">
        <v>80</v>
      </c>
      <c r="W42" s="113" t="s">
        <v>80</v>
      </c>
      <c r="X42" s="113" t="s">
        <v>80</v>
      </c>
      <c r="Y42" s="125" t="s">
        <v>80</v>
      </c>
      <c r="Z42" s="125" t="s">
        <v>80</v>
      </c>
      <c r="AA42" s="125" t="s">
        <v>80</v>
      </c>
      <c r="AB42" s="113" t="s">
        <v>80</v>
      </c>
      <c r="AC42" s="113" t="s">
        <v>80</v>
      </c>
      <c r="AD42" s="125" t="s">
        <v>80</v>
      </c>
      <c r="AE42" s="113" t="s">
        <v>80</v>
      </c>
      <c r="AF42" s="125" t="s">
        <v>80</v>
      </c>
      <c r="AG42" s="125" t="s">
        <v>80</v>
      </c>
      <c r="AH42" s="80" t="s">
        <v>80</v>
      </c>
    </row>
    <row r="43" spans="1:37" ht="63" x14ac:dyDescent="0.25">
      <c r="A43" s="99" t="s">
        <v>70</v>
      </c>
      <c r="B43" s="100" t="s">
        <v>67</v>
      </c>
      <c r="C43" s="157" t="s">
        <v>50</v>
      </c>
      <c r="D43" s="101" t="s">
        <v>80</v>
      </c>
      <c r="E43" s="80" t="s">
        <v>80</v>
      </c>
      <c r="F43" s="65" t="s">
        <v>80</v>
      </c>
      <c r="G43" s="113" t="s">
        <v>80</v>
      </c>
      <c r="H43" s="80" t="s">
        <v>80</v>
      </c>
      <c r="I43" s="80" t="s">
        <v>80</v>
      </c>
      <c r="J43" s="80" t="s">
        <v>80</v>
      </c>
      <c r="K43" s="80" t="s">
        <v>80</v>
      </c>
      <c r="L43" s="80" t="s">
        <v>80</v>
      </c>
      <c r="M43" s="80" t="s">
        <v>80</v>
      </c>
      <c r="N43" s="113" t="s">
        <v>80</v>
      </c>
      <c r="O43" s="113" t="s">
        <v>80</v>
      </c>
      <c r="P43" s="113" t="s">
        <v>80</v>
      </c>
      <c r="Q43" s="80" t="s">
        <v>80</v>
      </c>
      <c r="R43" s="103" t="s">
        <v>80</v>
      </c>
      <c r="S43" s="80" t="s">
        <v>80</v>
      </c>
      <c r="T43" s="80" t="s">
        <v>80</v>
      </c>
      <c r="U43" s="80" t="s">
        <v>80</v>
      </c>
      <c r="V43" s="113" t="s">
        <v>80</v>
      </c>
      <c r="W43" s="113" t="s">
        <v>80</v>
      </c>
      <c r="X43" s="113" t="s">
        <v>80</v>
      </c>
      <c r="Y43" s="125" t="s">
        <v>80</v>
      </c>
      <c r="Z43" s="125" t="s">
        <v>80</v>
      </c>
      <c r="AA43" s="125" t="s">
        <v>80</v>
      </c>
      <c r="AB43" s="113" t="s">
        <v>80</v>
      </c>
      <c r="AC43" s="113" t="s">
        <v>80</v>
      </c>
      <c r="AD43" s="125" t="s">
        <v>80</v>
      </c>
      <c r="AE43" s="113" t="s">
        <v>80</v>
      </c>
      <c r="AF43" s="125" t="s">
        <v>80</v>
      </c>
      <c r="AG43" s="125" t="s">
        <v>80</v>
      </c>
      <c r="AH43" s="80" t="s">
        <v>80</v>
      </c>
    </row>
    <row r="44" spans="1:37" ht="63" x14ac:dyDescent="0.25">
      <c r="A44" s="99" t="s">
        <v>70</v>
      </c>
      <c r="B44" s="100" t="s">
        <v>68</v>
      </c>
      <c r="C44" s="157" t="s">
        <v>50</v>
      </c>
      <c r="D44" s="101" t="s">
        <v>80</v>
      </c>
      <c r="E44" s="80" t="s">
        <v>80</v>
      </c>
      <c r="F44" s="65" t="s">
        <v>80</v>
      </c>
      <c r="G44" s="80" t="s">
        <v>80</v>
      </c>
      <c r="H44" s="80" t="s">
        <v>80</v>
      </c>
      <c r="I44" s="80" t="s">
        <v>80</v>
      </c>
      <c r="J44" s="80" t="s">
        <v>80</v>
      </c>
      <c r="K44" s="80" t="s">
        <v>80</v>
      </c>
      <c r="L44" s="80" t="s">
        <v>80</v>
      </c>
      <c r="M44" s="80" t="s">
        <v>80</v>
      </c>
      <c r="N44" s="80" t="s">
        <v>80</v>
      </c>
      <c r="O44" s="80" t="s">
        <v>80</v>
      </c>
      <c r="P44" s="80" t="s">
        <v>80</v>
      </c>
      <c r="Q44" s="80" t="s">
        <v>80</v>
      </c>
      <c r="R44" s="103" t="s">
        <v>80</v>
      </c>
      <c r="S44" s="80" t="s">
        <v>80</v>
      </c>
      <c r="T44" s="80" t="s">
        <v>80</v>
      </c>
      <c r="U44" s="113" t="s">
        <v>80</v>
      </c>
      <c r="V44" s="113" t="s">
        <v>80</v>
      </c>
      <c r="W44" s="113" t="s">
        <v>80</v>
      </c>
      <c r="X44" s="113" t="s">
        <v>80</v>
      </c>
      <c r="Y44" s="113" t="s">
        <v>80</v>
      </c>
      <c r="Z44" s="113" t="s">
        <v>80</v>
      </c>
      <c r="AA44" s="113" t="s">
        <v>80</v>
      </c>
      <c r="AB44" s="113" t="s">
        <v>80</v>
      </c>
      <c r="AC44" s="113" t="s">
        <v>80</v>
      </c>
      <c r="AD44" s="113" t="s">
        <v>80</v>
      </c>
      <c r="AE44" s="113" t="s">
        <v>80</v>
      </c>
      <c r="AF44" s="113" t="s">
        <v>80</v>
      </c>
      <c r="AG44" s="113" t="s">
        <v>80</v>
      </c>
      <c r="AH44" s="80" t="s">
        <v>80</v>
      </c>
    </row>
    <row r="45" spans="1:37" ht="63" x14ac:dyDescent="0.25">
      <c r="A45" s="99" t="s">
        <v>70</v>
      </c>
      <c r="B45" s="100" t="s">
        <v>71</v>
      </c>
      <c r="C45" s="157" t="s">
        <v>50</v>
      </c>
      <c r="D45" s="101" t="s">
        <v>80</v>
      </c>
      <c r="E45" s="80" t="s">
        <v>80</v>
      </c>
      <c r="F45" s="65" t="s">
        <v>80</v>
      </c>
      <c r="G45" s="80" t="s">
        <v>80</v>
      </c>
      <c r="H45" s="80" t="s">
        <v>80</v>
      </c>
      <c r="I45" s="80" t="s">
        <v>80</v>
      </c>
      <c r="J45" s="80" t="s">
        <v>80</v>
      </c>
      <c r="K45" s="80" t="s">
        <v>80</v>
      </c>
      <c r="L45" s="80" t="s">
        <v>80</v>
      </c>
      <c r="M45" s="80" t="s">
        <v>80</v>
      </c>
      <c r="N45" s="80" t="s">
        <v>80</v>
      </c>
      <c r="O45" s="80" t="s">
        <v>80</v>
      </c>
      <c r="P45" s="80" t="s">
        <v>80</v>
      </c>
      <c r="Q45" s="80" t="s">
        <v>80</v>
      </c>
      <c r="R45" s="122" t="s">
        <v>80</v>
      </c>
      <c r="S45" s="80" t="s">
        <v>80</v>
      </c>
      <c r="T45" s="80" t="s">
        <v>80</v>
      </c>
      <c r="U45" s="113" t="s">
        <v>80</v>
      </c>
      <c r="V45" s="113" t="s">
        <v>80</v>
      </c>
      <c r="W45" s="113" t="s">
        <v>80</v>
      </c>
      <c r="X45" s="113" t="s">
        <v>80</v>
      </c>
      <c r="Y45" s="113" t="s">
        <v>80</v>
      </c>
      <c r="Z45" s="113" t="s">
        <v>80</v>
      </c>
      <c r="AA45" s="113" t="s">
        <v>80</v>
      </c>
      <c r="AB45" s="113" t="s">
        <v>80</v>
      </c>
      <c r="AC45" s="113" t="s">
        <v>80</v>
      </c>
      <c r="AD45" s="113" t="s">
        <v>80</v>
      </c>
      <c r="AE45" s="113" t="s">
        <v>80</v>
      </c>
      <c r="AF45" s="113" t="s">
        <v>80</v>
      </c>
      <c r="AG45" s="113" t="s">
        <v>80</v>
      </c>
      <c r="AH45" s="113" t="s">
        <v>80</v>
      </c>
    </row>
    <row r="46" spans="1:37" ht="63" x14ac:dyDescent="0.25">
      <c r="A46" s="52" t="s">
        <v>72</v>
      </c>
      <c r="B46" s="53" t="s">
        <v>73</v>
      </c>
      <c r="C46" s="158" t="s">
        <v>50</v>
      </c>
      <c r="D46" s="87" t="s">
        <v>80</v>
      </c>
      <c r="E46" s="87" t="s">
        <v>80</v>
      </c>
      <c r="F46" s="107">
        <f>SUMIFS(F:F,$C:$C,"Г",$A:$A,"1.1.4.?")</f>
        <v>30</v>
      </c>
      <c r="G46" s="87">
        <f>SUMIFS(G:G,$C:$C,"Г",$A:$A,"1.1.4.?")</f>
        <v>49.215380639999999</v>
      </c>
      <c r="H46" s="87" t="s">
        <v>80</v>
      </c>
      <c r="I46" s="87" t="s">
        <v>80</v>
      </c>
      <c r="J46" s="87" t="s">
        <v>80</v>
      </c>
      <c r="K46" s="87" t="s">
        <v>80</v>
      </c>
      <c r="L46" s="87" t="s">
        <v>80</v>
      </c>
      <c r="M46" s="87" t="s">
        <v>80</v>
      </c>
      <c r="N46" s="87" t="s">
        <v>80</v>
      </c>
      <c r="O46" s="87" t="s">
        <v>80</v>
      </c>
      <c r="P46" s="87" t="s">
        <v>80</v>
      </c>
      <c r="Q46" s="87" t="s">
        <v>80</v>
      </c>
      <c r="R46" s="108" t="s">
        <v>80</v>
      </c>
      <c r="S46" s="87">
        <f>SUMIFS(S:S,$C:$C,"Г",$A:$A,"1.1.4.?")</f>
        <v>0.91399999999999992</v>
      </c>
      <c r="T46" s="87">
        <f>SUMIFS(T:T,$C:$C,"Г",$A:$A,"1.1.4.?")</f>
        <v>11.886599999999998</v>
      </c>
      <c r="U46" s="124" t="s">
        <v>80</v>
      </c>
      <c r="V46" s="124" t="s">
        <v>80</v>
      </c>
      <c r="W46" s="124" t="s">
        <v>80</v>
      </c>
      <c r="X46" s="124" t="s">
        <v>80</v>
      </c>
      <c r="Y46" s="124" t="s">
        <v>80</v>
      </c>
      <c r="Z46" s="124" t="s">
        <v>80</v>
      </c>
      <c r="AA46" s="124" t="s">
        <v>80</v>
      </c>
      <c r="AB46" s="124" t="s">
        <v>80</v>
      </c>
      <c r="AC46" s="124" t="s">
        <v>80</v>
      </c>
      <c r="AD46" s="124" t="s">
        <v>80</v>
      </c>
      <c r="AE46" s="124" t="s">
        <v>80</v>
      </c>
      <c r="AF46" s="124" t="s">
        <v>80</v>
      </c>
      <c r="AG46" s="124" t="s">
        <v>80</v>
      </c>
      <c r="AH46" s="124" t="s">
        <v>80</v>
      </c>
    </row>
    <row r="47" spans="1:37" ht="47.25" x14ac:dyDescent="0.25">
      <c r="A47" s="56" t="s">
        <v>74</v>
      </c>
      <c r="B47" s="58" t="s">
        <v>75</v>
      </c>
      <c r="C47" s="159" t="s">
        <v>50</v>
      </c>
      <c r="D47" s="88" t="s">
        <v>80</v>
      </c>
      <c r="E47" s="88" t="s">
        <v>80</v>
      </c>
      <c r="F47" s="109">
        <f>SUMIFS(F:F,$C:$C,"&lt;&gt;Г",$A:$A,$A47)</f>
        <v>0</v>
      </c>
      <c r="G47" s="88">
        <f>SUMIFS(G:G,$C:$C,"&lt;&gt;Г",$A:$A,$A47)</f>
        <v>0</v>
      </c>
      <c r="H47" s="88" t="s">
        <v>80</v>
      </c>
      <c r="I47" s="88" t="s">
        <v>80</v>
      </c>
      <c r="J47" s="88" t="s">
        <v>80</v>
      </c>
      <c r="K47" s="88" t="s">
        <v>80</v>
      </c>
      <c r="L47" s="88" t="s">
        <v>80</v>
      </c>
      <c r="M47" s="88" t="s">
        <v>80</v>
      </c>
      <c r="N47" s="88" t="s">
        <v>80</v>
      </c>
      <c r="O47" s="88" t="s">
        <v>80</v>
      </c>
      <c r="P47" s="88" t="s">
        <v>80</v>
      </c>
      <c r="Q47" s="88" t="s">
        <v>80</v>
      </c>
      <c r="R47" s="110" t="s">
        <v>80</v>
      </c>
      <c r="S47" s="88">
        <f>SUMIFS(S:S,$C:$C,"&lt;&gt;Г",$A:$A,$A47)</f>
        <v>0</v>
      </c>
      <c r="T47" s="88">
        <f>SUMIFS(T:T,$C:$C,"&lt;&gt;Г",$A:$A,$A47)</f>
        <v>0</v>
      </c>
      <c r="U47" s="123" t="s">
        <v>80</v>
      </c>
      <c r="V47" s="123" t="s">
        <v>80</v>
      </c>
      <c r="W47" s="123" t="s">
        <v>80</v>
      </c>
      <c r="X47" s="123" t="s">
        <v>80</v>
      </c>
      <c r="Y47" s="123" t="s">
        <v>80</v>
      </c>
      <c r="Z47" s="123" t="s">
        <v>80</v>
      </c>
      <c r="AA47" s="123" t="s">
        <v>80</v>
      </c>
      <c r="AB47" s="123" t="s">
        <v>80</v>
      </c>
      <c r="AC47" s="123" t="s">
        <v>80</v>
      </c>
      <c r="AD47" s="123" t="s">
        <v>80</v>
      </c>
      <c r="AE47" s="123" t="s">
        <v>80</v>
      </c>
      <c r="AF47" s="123" t="s">
        <v>80</v>
      </c>
      <c r="AG47" s="123" t="s">
        <v>80</v>
      </c>
      <c r="AH47" s="123" t="s">
        <v>80</v>
      </c>
    </row>
    <row r="48" spans="1:37" ht="47.25" x14ac:dyDescent="0.25">
      <c r="A48" s="56" t="s">
        <v>76</v>
      </c>
      <c r="B48" s="58" t="s">
        <v>77</v>
      </c>
      <c r="C48" s="159" t="s">
        <v>50</v>
      </c>
      <c r="D48" s="88" t="s">
        <v>80</v>
      </c>
      <c r="E48" s="88" t="s">
        <v>80</v>
      </c>
      <c r="F48" s="109">
        <f>SUMIFS(F:F,$C:$C,"&lt;&gt;Г",$A:$A,$A48)</f>
        <v>30</v>
      </c>
      <c r="G48" s="88">
        <f>SUMIFS(G:G,$C:$C,"&lt;&gt;Г",$A:$A,$A48)</f>
        <v>49.215380639999999</v>
      </c>
      <c r="H48" s="88" t="s">
        <v>80</v>
      </c>
      <c r="I48" s="88" t="s">
        <v>80</v>
      </c>
      <c r="J48" s="88" t="s">
        <v>80</v>
      </c>
      <c r="K48" s="88" t="s">
        <v>80</v>
      </c>
      <c r="L48" s="88" t="s">
        <v>80</v>
      </c>
      <c r="M48" s="88" t="s">
        <v>80</v>
      </c>
      <c r="N48" s="88" t="s">
        <v>80</v>
      </c>
      <c r="O48" s="88" t="s">
        <v>80</v>
      </c>
      <c r="P48" s="88" t="s">
        <v>80</v>
      </c>
      <c r="Q48" s="88" t="s">
        <v>80</v>
      </c>
      <c r="R48" s="110" t="s">
        <v>80</v>
      </c>
      <c r="S48" s="88">
        <f>SUMIFS(S:S,$C:$C,"&lt;&gt;Г",$A:$A,$A48)</f>
        <v>0.91399999999999992</v>
      </c>
      <c r="T48" s="88">
        <f>SUMIFS(T:T,$C:$C,"&lt;&gt;Г",$A:$A,$A48)</f>
        <v>11.886599999999998</v>
      </c>
      <c r="U48" s="123" t="s">
        <v>80</v>
      </c>
      <c r="V48" s="123" t="s">
        <v>80</v>
      </c>
      <c r="W48" s="123" t="s">
        <v>80</v>
      </c>
      <c r="X48" s="123" t="s">
        <v>80</v>
      </c>
      <c r="Y48" s="123" t="s">
        <v>80</v>
      </c>
      <c r="Z48" s="123" t="s">
        <v>80</v>
      </c>
      <c r="AA48" s="123" t="s">
        <v>80</v>
      </c>
      <c r="AB48" s="123" t="s">
        <v>80</v>
      </c>
      <c r="AC48" s="123" t="s">
        <v>80</v>
      </c>
      <c r="AD48" s="123" t="s">
        <v>80</v>
      </c>
      <c r="AE48" s="123" t="s">
        <v>80</v>
      </c>
      <c r="AF48" s="123" t="s">
        <v>80</v>
      </c>
      <c r="AG48" s="123" t="s">
        <v>80</v>
      </c>
      <c r="AH48" s="123" t="s">
        <v>80</v>
      </c>
    </row>
    <row r="49" spans="1:34" ht="63" x14ac:dyDescent="0.25">
      <c r="A49" s="66" t="s">
        <v>76</v>
      </c>
      <c r="B49" s="143" t="s">
        <v>208</v>
      </c>
      <c r="C49" s="45" t="s">
        <v>209</v>
      </c>
      <c r="D49" s="79">
        <v>44679</v>
      </c>
      <c r="E49" s="71" t="s">
        <v>210</v>
      </c>
      <c r="F49" s="71">
        <v>1</v>
      </c>
      <c r="G49" s="78">
        <v>1.0973217099999999</v>
      </c>
      <c r="H49" s="79">
        <v>45410</v>
      </c>
      <c r="I49" s="71">
        <v>2024</v>
      </c>
      <c r="J49" s="75" t="s">
        <v>92</v>
      </c>
      <c r="K49" s="71">
        <v>2024</v>
      </c>
      <c r="L49" s="71">
        <v>2024</v>
      </c>
      <c r="M49" s="66" t="s">
        <v>91</v>
      </c>
      <c r="N49" s="66" t="s">
        <v>91</v>
      </c>
      <c r="O49" s="66" t="s">
        <v>91</v>
      </c>
      <c r="P49" s="66" t="s">
        <v>91</v>
      </c>
      <c r="Q49" s="72" t="s">
        <v>211</v>
      </c>
      <c r="R49" s="72" t="s">
        <v>212</v>
      </c>
      <c r="S49" s="71">
        <v>0</v>
      </c>
      <c r="T49" s="71">
        <v>0.8</v>
      </c>
      <c r="U49" s="179" t="s">
        <v>213</v>
      </c>
      <c r="V49" s="179" t="s">
        <v>91</v>
      </c>
      <c r="W49" s="179" t="s">
        <v>91</v>
      </c>
      <c r="X49" s="179" t="s">
        <v>91</v>
      </c>
      <c r="Y49" s="172">
        <v>0</v>
      </c>
      <c r="Z49" s="172">
        <v>0.8</v>
      </c>
      <c r="AA49" s="179" t="s">
        <v>91</v>
      </c>
      <c r="AB49" s="179" t="s">
        <v>91</v>
      </c>
      <c r="AC49" s="179" t="s">
        <v>91</v>
      </c>
      <c r="AD49" s="179" t="s">
        <v>91</v>
      </c>
      <c r="AE49" s="179" t="s">
        <v>91</v>
      </c>
      <c r="AF49" s="179" t="s">
        <v>91</v>
      </c>
      <c r="AG49" s="179" t="s">
        <v>91</v>
      </c>
      <c r="AH49" s="179" t="s">
        <v>91</v>
      </c>
    </row>
    <row r="50" spans="1:34" ht="94.5" x14ac:dyDescent="0.25">
      <c r="A50" s="84" t="s">
        <v>76</v>
      </c>
      <c r="B50" s="130" t="s">
        <v>127</v>
      </c>
      <c r="C50" s="84" t="s">
        <v>106</v>
      </c>
      <c r="D50" s="138">
        <v>45042</v>
      </c>
      <c r="E50" s="84" t="s">
        <v>128</v>
      </c>
      <c r="F50" s="84">
        <v>1</v>
      </c>
      <c r="G50" s="134">
        <v>6.2554826400000003</v>
      </c>
      <c r="H50" s="138">
        <v>45408</v>
      </c>
      <c r="I50" s="84">
        <v>2024</v>
      </c>
      <c r="J50" s="75" t="s">
        <v>83</v>
      </c>
      <c r="K50" s="84">
        <v>2024</v>
      </c>
      <c r="L50" s="84">
        <v>2024</v>
      </c>
      <c r="M50" s="123" t="s">
        <v>80</v>
      </c>
      <c r="N50" s="123" t="s">
        <v>80</v>
      </c>
      <c r="O50" s="123" t="s">
        <v>80</v>
      </c>
      <c r="P50" s="123" t="s">
        <v>80</v>
      </c>
      <c r="Q50" s="135" t="s">
        <v>119</v>
      </c>
      <c r="R50" s="136" t="s">
        <v>120</v>
      </c>
      <c r="S50" s="84">
        <v>0</v>
      </c>
      <c r="T50" s="84">
        <v>0.65644999999999998</v>
      </c>
      <c r="U50" s="84" t="s">
        <v>121</v>
      </c>
      <c r="V50" s="109">
        <v>0.02</v>
      </c>
      <c r="W50" s="163">
        <v>44928</v>
      </c>
      <c r="X50" s="90" t="s">
        <v>122</v>
      </c>
      <c r="Y50" s="89">
        <v>0.189</v>
      </c>
      <c r="Z50" s="89">
        <v>0.84499999999999997</v>
      </c>
      <c r="AA50" s="137">
        <v>0.5</v>
      </c>
      <c r="AB50" s="137">
        <v>1.26</v>
      </c>
      <c r="AC50" s="137">
        <v>0.25</v>
      </c>
      <c r="AD50" s="137">
        <v>0.63</v>
      </c>
      <c r="AE50" s="90" t="s">
        <v>91</v>
      </c>
      <c r="AF50" s="90" t="s">
        <v>91</v>
      </c>
      <c r="AG50" s="90" t="s">
        <v>91</v>
      </c>
      <c r="AH50" s="75" t="s">
        <v>91</v>
      </c>
    </row>
    <row r="51" spans="1:34" ht="78.75" x14ac:dyDescent="0.25">
      <c r="A51" s="84" t="s">
        <v>76</v>
      </c>
      <c r="B51" s="130" t="s">
        <v>103</v>
      </c>
      <c r="C51" s="84" t="s">
        <v>105</v>
      </c>
      <c r="D51" s="138">
        <v>45021</v>
      </c>
      <c r="E51" s="84" t="s">
        <v>126</v>
      </c>
      <c r="F51" s="84">
        <v>1</v>
      </c>
      <c r="G51" s="134">
        <v>9.0499200000000002E-2</v>
      </c>
      <c r="H51" s="138">
        <v>45387</v>
      </c>
      <c r="I51" s="84">
        <v>2024</v>
      </c>
      <c r="J51" s="75" t="s">
        <v>81</v>
      </c>
      <c r="K51" s="84">
        <v>2024</v>
      </c>
      <c r="L51" s="84">
        <v>2024</v>
      </c>
      <c r="M51" s="123" t="s">
        <v>80</v>
      </c>
      <c r="N51" s="123" t="s">
        <v>80</v>
      </c>
      <c r="O51" s="123" t="s">
        <v>80</v>
      </c>
      <c r="P51" s="123" t="s">
        <v>80</v>
      </c>
      <c r="Q51" s="135" t="s">
        <v>116</v>
      </c>
      <c r="R51" s="136" t="s">
        <v>117</v>
      </c>
      <c r="S51" s="84">
        <v>0.15</v>
      </c>
      <c r="T51" s="84">
        <v>0.45</v>
      </c>
      <c r="U51" s="84" t="s">
        <v>118</v>
      </c>
      <c r="V51" s="123" t="s">
        <v>80</v>
      </c>
      <c r="W51" s="123" t="s">
        <v>80</v>
      </c>
      <c r="X51" s="123" t="s">
        <v>80</v>
      </c>
      <c r="Y51" s="89">
        <v>0.15</v>
      </c>
      <c r="Z51" s="89">
        <v>0.45</v>
      </c>
      <c r="AA51" s="137">
        <v>0.25</v>
      </c>
      <c r="AB51" s="137">
        <v>0.63</v>
      </c>
      <c r="AC51" s="137">
        <v>0</v>
      </c>
      <c r="AD51" s="137">
        <v>0</v>
      </c>
      <c r="AE51" s="90" t="s">
        <v>91</v>
      </c>
      <c r="AF51" s="90" t="s">
        <v>91</v>
      </c>
      <c r="AG51" s="90" t="s">
        <v>91</v>
      </c>
      <c r="AH51" s="75" t="s">
        <v>91</v>
      </c>
    </row>
    <row r="52" spans="1:34" ht="330.75" x14ac:dyDescent="0.25">
      <c r="A52" s="84" t="s">
        <v>76</v>
      </c>
      <c r="B52" s="130" t="s">
        <v>101</v>
      </c>
      <c r="C52" s="84" t="s">
        <v>102</v>
      </c>
      <c r="D52" s="132" t="s">
        <v>124</v>
      </c>
      <c r="E52" s="133" t="s">
        <v>125</v>
      </c>
      <c r="F52" s="243">
        <v>2</v>
      </c>
      <c r="G52" s="134">
        <f>0.049308+0.049308</f>
        <v>9.8615999999999995E-2</v>
      </c>
      <c r="H52" s="132" t="s">
        <v>113</v>
      </c>
      <c r="I52" s="133">
        <v>2024</v>
      </c>
      <c r="J52" s="131" t="s">
        <v>81</v>
      </c>
      <c r="K52" s="133">
        <v>2024</v>
      </c>
      <c r="L52" s="133">
        <v>2024</v>
      </c>
      <c r="M52" s="123" t="s">
        <v>80</v>
      </c>
      <c r="N52" s="123" t="s">
        <v>80</v>
      </c>
      <c r="O52" s="123" t="s">
        <v>80</v>
      </c>
      <c r="P52" s="123" t="s">
        <v>80</v>
      </c>
      <c r="Q52" s="135" t="s">
        <v>114</v>
      </c>
      <c r="R52" s="136" t="s">
        <v>115</v>
      </c>
      <c r="S52" s="84">
        <v>0</v>
      </c>
      <c r="T52" s="84">
        <f>0.254+0.379</f>
        <v>0.63300000000000001</v>
      </c>
      <c r="U52" s="84" t="s">
        <v>84</v>
      </c>
      <c r="V52" s="123" t="s">
        <v>80</v>
      </c>
      <c r="W52" s="123" t="s">
        <v>80</v>
      </c>
      <c r="X52" s="123" t="s">
        <v>80</v>
      </c>
      <c r="Y52" s="89">
        <v>0.32600000000000001</v>
      </c>
      <c r="Z52" s="89">
        <v>0.96</v>
      </c>
      <c r="AA52" s="137">
        <v>0.8</v>
      </c>
      <c r="AB52" s="137">
        <v>1.26</v>
      </c>
      <c r="AC52" s="137">
        <v>0.4</v>
      </c>
      <c r="AD52" s="137">
        <v>0.63</v>
      </c>
      <c r="AE52" s="90" t="s">
        <v>91</v>
      </c>
      <c r="AF52" s="90" t="s">
        <v>91</v>
      </c>
      <c r="AG52" s="90" t="s">
        <v>91</v>
      </c>
      <c r="AH52" s="75" t="s">
        <v>91</v>
      </c>
    </row>
    <row r="53" spans="1:34" ht="126" x14ac:dyDescent="0.25">
      <c r="A53" s="71" t="s">
        <v>76</v>
      </c>
      <c r="B53" s="129" t="s">
        <v>99</v>
      </c>
      <c r="C53" s="45" t="s">
        <v>100</v>
      </c>
      <c r="D53" s="79">
        <v>44973</v>
      </c>
      <c r="E53" s="71" t="s">
        <v>123</v>
      </c>
      <c r="F53" s="71">
        <v>1</v>
      </c>
      <c r="G53" s="82">
        <v>22.010737890000001</v>
      </c>
      <c r="H53" s="79">
        <v>45519</v>
      </c>
      <c r="I53" s="71">
        <v>2024</v>
      </c>
      <c r="J53" s="75" t="s">
        <v>79</v>
      </c>
      <c r="K53" s="71">
        <v>2024</v>
      </c>
      <c r="L53" s="71">
        <v>2024</v>
      </c>
      <c r="M53" s="123" t="s">
        <v>80</v>
      </c>
      <c r="N53" s="123" t="s">
        <v>80</v>
      </c>
      <c r="O53" s="123" t="s">
        <v>80</v>
      </c>
      <c r="P53" s="123" t="s">
        <v>80</v>
      </c>
      <c r="Q53" s="118" t="s">
        <v>111</v>
      </c>
      <c r="R53" s="83" t="s">
        <v>112</v>
      </c>
      <c r="S53" s="71">
        <v>0</v>
      </c>
      <c r="T53" s="71">
        <v>0.61829999999999996</v>
      </c>
      <c r="U53" s="123" t="s">
        <v>80</v>
      </c>
      <c r="V53" s="123" t="s">
        <v>80</v>
      </c>
      <c r="W53" s="123" t="s">
        <v>80</v>
      </c>
      <c r="X53" s="123" t="s">
        <v>80</v>
      </c>
      <c r="Y53" s="123" t="s">
        <v>80</v>
      </c>
      <c r="Z53" s="123" t="s">
        <v>80</v>
      </c>
      <c r="AA53" s="123" t="s">
        <v>80</v>
      </c>
      <c r="AB53" s="123" t="s">
        <v>80</v>
      </c>
      <c r="AC53" s="123" t="s">
        <v>80</v>
      </c>
      <c r="AD53" s="123" t="s">
        <v>80</v>
      </c>
      <c r="AE53" s="123" t="s">
        <v>80</v>
      </c>
      <c r="AF53" s="123" t="s">
        <v>80</v>
      </c>
      <c r="AG53" s="123" t="s">
        <v>80</v>
      </c>
      <c r="AH53" s="123" t="s">
        <v>80</v>
      </c>
    </row>
    <row r="54" spans="1:34" ht="94.5" x14ac:dyDescent="0.25">
      <c r="A54" s="86" t="s">
        <v>76</v>
      </c>
      <c r="B54" s="128" t="s">
        <v>98</v>
      </c>
      <c r="C54" s="197" t="s">
        <v>104</v>
      </c>
      <c r="D54" s="68">
        <v>44970</v>
      </c>
      <c r="E54" s="68" t="s">
        <v>177</v>
      </c>
      <c r="F54" s="66">
        <v>1</v>
      </c>
      <c r="G54" s="66">
        <v>4.1000000000000002E-2</v>
      </c>
      <c r="H54" s="77">
        <v>45335</v>
      </c>
      <c r="I54" s="75">
        <v>2024</v>
      </c>
      <c r="J54" s="75" t="s">
        <v>81</v>
      </c>
      <c r="K54" s="75">
        <v>2024</v>
      </c>
      <c r="L54" s="75">
        <v>2024</v>
      </c>
      <c r="M54" s="123" t="s">
        <v>80</v>
      </c>
      <c r="N54" s="123" t="s">
        <v>80</v>
      </c>
      <c r="O54" s="123" t="s">
        <v>80</v>
      </c>
      <c r="P54" s="123" t="s">
        <v>80</v>
      </c>
      <c r="Q54" s="67" t="s">
        <v>107</v>
      </c>
      <c r="R54" s="73" t="s">
        <v>108</v>
      </c>
      <c r="S54" s="69">
        <v>0</v>
      </c>
      <c r="T54" s="69">
        <v>0.21299999999999999</v>
      </c>
      <c r="U54" s="93" t="s">
        <v>109</v>
      </c>
      <c r="V54" s="66">
        <v>0.15</v>
      </c>
      <c r="W54" s="165">
        <v>44177</v>
      </c>
      <c r="X54" s="66" t="s">
        <v>110</v>
      </c>
      <c r="Y54" s="69">
        <v>0.75600000000000001</v>
      </c>
      <c r="Z54" s="69">
        <v>0.96899999999999997</v>
      </c>
      <c r="AA54" s="66">
        <v>0.8</v>
      </c>
      <c r="AB54" s="66">
        <v>1.26</v>
      </c>
      <c r="AC54" s="66">
        <v>0.4</v>
      </c>
      <c r="AD54" s="66">
        <v>0.63</v>
      </c>
      <c r="AE54" s="66" t="s">
        <v>80</v>
      </c>
      <c r="AF54" s="66" t="s">
        <v>80</v>
      </c>
      <c r="AG54" s="66" t="s">
        <v>80</v>
      </c>
      <c r="AH54" s="66" t="s">
        <v>80</v>
      </c>
    </row>
    <row r="55" spans="1:34" ht="94.5" x14ac:dyDescent="0.25">
      <c r="A55" s="71" t="s">
        <v>76</v>
      </c>
      <c r="B55" s="130" t="s">
        <v>216</v>
      </c>
      <c r="C55" s="45" t="s">
        <v>217</v>
      </c>
      <c r="D55" s="139" t="s">
        <v>218</v>
      </c>
      <c r="E55" s="140" t="s">
        <v>219</v>
      </c>
      <c r="F55" s="71">
        <v>3</v>
      </c>
      <c r="G55" s="82">
        <f>0.0409308+0.0409308+0.0409308</f>
        <v>0.12279240000000001</v>
      </c>
      <c r="H55" s="139" t="s">
        <v>220</v>
      </c>
      <c r="I55" s="71">
        <v>2023</v>
      </c>
      <c r="J55" s="75" t="s">
        <v>79</v>
      </c>
      <c r="K55" s="71">
        <v>2023</v>
      </c>
      <c r="L55" s="71">
        <v>2023</v>
      </c>
      <c r="M55" s="66" t="s">
        <v>91</v>
      </c>
      <c r="N55" s="66" t="s">
        <v>91</v>
      </c>
      <c r="O55" s="66" t="s">
        <v>91</v>
      </c>
      <c r="P55" s="66" t="s">
        <v>91</v>
      </c>
      <c r="Q55" s="72" t="s">
        <v>221</v>
      </c>
      <c r="R55" s="141" t="s">
        <v>129</v>
      </c>
      <c r="S55" s="71">
        <v>0</v>
      </c>
      <c r="T55" s="71">
        <f>0.295+0.378+0.34</f>
        <v>1.0130000000000001</v>
      </c>
      <c r="U55" s="71" t="s">
        <v>180</v>
      </c>
      <c r="V55" s="114">
        <v>0</v>
      </c>
      <c r="W55" s="112">
        <v>45097</v>
      </c>
      <c r="X55" s="112" t="s">
        <v>222</v>
      </c>
      <c r="Y55" s="112" t="s">
        <v>91</v>
      </c>
      <c r="Z55" s="112" t="s">
        <v>91</v>
      </c>
      <c r="AA55" s="116">
        <v>1.26</v>
      </c>
      <c r="AB55" s="116">
        <v>2</v>
      </c>
      <c r="AC55" s="116">
        <v>0.63</v>
      </c>
      <c r="AD55" s="116">
        <v>1</v>
      </c>
      <c r="AE55" s="170" t="s">
        <v>91</v>
      </c>
      <c r="AF55" s="170" t="s">
        <v>91</v>
      </c>
      <c r="AG55" s="170" t="s">
        <v>91</v>
      </c>
      <c r="AH55" s="177" t="s">
        <v>80</v>
      </c>
    </row>
    <row r="56" spans="1:34" ht="126" x14ac:dyDescent="0.25">
      <c r="A56" s="71" t="s">
        <v>76</v>
      </c>
      <c r="B56" s="130" t="s">
        <v>223</v>
      </c>
      <c r="C56" s="45" t="s">
        <v>224</v>
      </c>
      <c r="D56" s="139" t="s">
        <v>225</v>
      </c>
      <c r="E56" s="140" t="s">
        <v>226</v>
      </c>
      <c r="F56" s="71">
        <v>2</v>
      </c>
      <c r="G56" s="183" t="s">
        <v>227</v>
      </c>
      <c r="H56" s="139" t="s">
        <v>228</v>
      </c>
      <c r="I56" s="71">
        <v>2023</v>
      </c>
      <c r="J56" s="75" t="s">
        <v>82</v>
      </c>
      <c r="K56" s="71">
        <v>2023</v>
      </c>
      <c r="L56" s="71">
        <v>2023</v>
      </c>
      <c r="M56" s="66" t="s">
        <v>91</v>
      </c>
      <c r="N56" s="66" t="s">
        <v>91</v>
      </c>
      <c r="O56" s="66" t="s">
        <v>91</v>
      </c>
      <c r="P56" s="66" t="s">
        <v>91</v>
      </c>
      <c r="Q56" s="72" t="s">
        <v>229</v>
      </c>
      <c r="R56" s="141" t="s">
        <v>85</v>
      </c>
      <c r="S56" s="142" t="s">
        <v>130</v>
      </c>
      <c r="T56" s="142" t="s">
        <v>230</v>
      </c>
      <c r="U56" s="71" t="s">
        <v>231</v>
      </c>
      <c r="V56" s="114" t="s">
        <v>91</v>
      </c>
      <c r="W56" s="112" t="s">
        <v>91</v>
      </c>
      <c r="X56" s="112" t="s">
        <v>91</v>
      </c>
      <c r="Y56" s="184">
        <v>0.34815000000000002</v>
      </c>
      <c r="Z56" s="184">
        <v>0.79085000000000005</v>
      </c>
      <c r="AA56" s="116">
        <v>0.8</v>
      </c>
      <c r="AB56" s="116">
        <v>1.26</v>
      </c>
      <c r="AC56" s="116">
        <v>0.4</v>
      </c>
      <c r="AD56" s="116">
        <v>0.63</v>
      </c>
      <c r="AE56" s="170" t="s">
        <v>91</v>
      </c>
      <c r="AF56" s="170" t="s">
        <v>91</v>
      </c>
      <c r="AG56" s="170" t="s">
        <v>91</v>
      </c>
      <c r="AH56" s="177" t="s">
        <v>80</v>
      </c>
    </row>
    <row r="57" spans="1:34" ht="78.75" x14ac:dyDescent="0.25">
      <c r="A57" s="71" t="s">
        <v>76</v>
      </c>
      <c r="B57" s="143" t="s">
        <v>232</v>
      </c>
      <c r="C57" s="45" t="s">
        <v>233</v>
      </c>
      <c r="D57" s="139">
        <v>44365</v>
      </c>
      <c r="E57" s="140" t="s">
        <v>234</v>
      </c>
      <c r="F57" s="71">
        <v>1</v>
      </c>
      <c r="G57" s="185" t="s">
        <v>235</v>
      </c>
      <c r="H57" s="139">
        <v>44652</v>
      </c>
      <c r="I57" s="71">
        <v>2023</v>
      </c>
      <c r="J57" s="144" t="s">
        <v>82</v>
      </c>
      <c r="K57" s="71">
        <v>2023</v>
      </c>
      <c r="L57" s="71">
        <v>2023</v>
      </c>
      <c r="M57" s="66" t="s">
        <v>91</v>
      </c>
      <c r="N57" s="66" t="s">
        <v>91</v>
      </c>
      <c r="O57" s="66" t="s">
        <v>91</v>
      </c>
      <c r="P57" s="66" t="s">
        <v>91</v>
      </c>
      <c r="Q57" s="72" t="s">
        <v>236</v>
      </c>
      <c r="R57" s="186" t="s">
        <v>237</v>
      </c>
      <c r="S57" s="71">
        <v>0</v>
      </c>
      <c r="T57" s="71">
        <v>0.29399999999999998</v>
      </c>
      <c r="U57" s="71" t="s">
        <v>238</v>
      </c>
      <c r="V57" s="111">
        <v>0.08</v>
      </c>
      <c r="W57" s="179">
        <v>44980</v>
      </c>
      <c r="X57" s="179" t="s">
        <v>239</v>
      </c>
      <c r="Y57" s="187">
        <v>0.19078000000000001</v>
      </c>
      <c r="Z57" s="187">
        <v>0.48477999999999999</v>
      </c>
      <c r="AA57" s="188">
        <v>0.32</v>
      </c>
      <c r="AB57" s="188">
        <v>0.8</v>
      </c>
      <c r="AC57" s="188">
        <v>0.16</v>
      </c>
      <c r="AD57" s="188">
        <v>0.4</v>
      </c>
      <c r="AE57" s="68" t="s">
        <v>91</v>
      </c>
      <c r="AF57" s="68" t="s">
        <v>91</v>
      </c>
      <c r="AG57" s="68" t="s">
        <v>91</v>
      </c>
      <c r="AH57" s="189" t="s">
        <v>91</v>
      </c>
    </row>
    <row r="58" spans="1:34" ht="78.75" x14ac:dyDescent="0.25">
      <c r="A58" s="71" t="s">
        <v>76</v>
      </c>
      <c r="B58" s="182" t="s">
        <v>240</v>
      </c>
      <c r="C58" s="45" t="s">
        <v>241</v>
      </c>
      <c r="D58" s="190">
        <v>45114</v>
      </c>
      <c r="E58" s="191" t="s">
        <v>242</v>
      </c>
      <c r="F58" s="66">
        <v>1</v>
      </c>
      <c r="G58" s="192">
        <v>4.0930800000000003E-2</v>
      </c>
      <c r="H58" s="195">
        <v>45200</v>
      </c>
      <c r="I58" s="45">
        <v>2023</v>
      </c>
      <c r="J58" s="196" t="s">
        <v>79</v>
      </c>
      <c r="K58" s="45">
        <v>2023</v>
      </c>
      <c r="L58" s="45">
        <v>2023</v>
      </c>
      <c r="M58" s="66" t="s">
        <v>91</v>
      </c>
      <c r="N58" s="66" t="s">
        <v>91</v>
      </c>
      <c r="O58" s="66" t="s">
        <v>91</v>
      </c>
      <c r="P58" s="66" t="s">
        <v>91</v>
      </c>
      <c r="Q58" s="142" t="s">
        <v>243</v>
      </c>
      <c r="R58" s="142" t="s">
        <v>131</v>
      </c>
      <c r="S58" s="188">
        <v>0.15</v>
      </c>
      <c r="T58" s="193">
        <v>0.63785000000000003</v>
      </c>
      <c r="U58" s="71" t="s">
        <v>244</v>
      </c>
      <c r="V58" s="71" t="s">
        <v>91</v>
      </c>
      <c r="W58" s="194" t="s">
        <v>91</v>
      </c>
      <c r="X58" s="68" t="s">
        <v>91</v>
      </c>
      <c r="Y58" s="188">
        <v>0.15</v>
      </c>
      <c r="Z58" s="193">
        <v>0.63785000000000003</v>
      </c>
      <c r="AA58" s="188">
        <v>0.5</v>
      </c>
      <c r="AB58" s="188">
        <v>1.26</v>
      </c>
      <c r="AC58" s="188">
        <v>0.25</v>
      </c>
      <c r="AD58" s="188">
        <v>0.63</v>
      </c>
      <c r="AE58" s="68" t="s">
        <v>91</v>
      </c>
      <c r="AF58" s="68" t="s">
        <v>91</v>
      </c>
      <c r="AG58" s="68" t="s">
        <v>91</v>
      </c>
      <c r="AH58" s="66" t="s">
        <v>91</v>
      </c>
    </row>
    <row r="59" spans="1:34" ht="31.5" x14ac:dyDescent="0.25">
      <c r="A59" s="74" t="s">
        <v>76</v>
      </c>
      <c r="B59" s="76" t="s">
        <v>87</v>
      </c>
      <c r="C59" s="74" t="s">
        <v>88</v>
      </c>
      <c r="D59" s="68">
        <v>44610</v>
      </c>
      <c r="E59" s="68" t="s">
        <v>97</v>
      </c>
      <c r="F59" s="71">
        <v>1</v>
      </c>
      <c r="G59" s="69">
        <v>0.73699999999999999</v>
      </c>
      <c r="H59" s="79">
        <v>45340</v>
      </c>
      <c r="I59" s="71">
        <v>2024</v>
      </c>
      <c r="J59" s="75" t="s">
        <v>81</v>
      </c>
      <c r="K59" s="75">
        <v>2024</v>
      </c>
      <c r="L59" s="75">
        <v>2024</v>
      </c>
      <c r="M59" s="123" t="s">
        <v>80</v>
      </c>
      <c r="N59" s="123" t="s">
        <v>80</v>
      </c>
      <c r="O59" s="123" t="s">
        <v>80</v>
      </c>
      <c r="P59" s="123" t="s">
        <v>80</v>
      </c>
      <c r="Q59" s="72" t="s">
        <v>93</v>
      </c>
      <c r="R59" s="72" t="s">
        <v>94</v>
      </c>
      <c r="S59" s="71">
        <v>0</v>
      </c>
      <c r="T59" s="71">
        <v>1.2</v>
      </c>
      <c r="U59" s="111" t="s">
        <v>95</v>
      </c>
      <c r="V59" s="115">
        <v>0.56799999999999995</v>
      </c>
      <c r="W59" s="166">
        <v>44557</v>
      </c>
      <c r="X59" s="126" t="s">
        <v>96</v>
      </c>
      <c r="Y59" s="117">
        <v>0</v>
      </c>
      <c r="Z59" s="117">
        <v>1.2</v>
      </c>
      <c r="AA59" s="115">
        <v>1.26</v>
      </c>
      <c r="AB59" s="115">
        <v>1.26</v>
      </c>
      <c r="AC59" s="120">
        <v>0.63</v>
      </c>
      <c r="AD59" s="115">
        <v>0.63</v>
      </c>
      <c r="AE59" s="123" t="s">
        <v>80</v>
      </c>
      <c r="AF59" s="123" t="s">
        <v>80</v>
      </c>
      <c r="AG59" s="123" t="s">
        <v>80</v>
      </c>
      <c r="AH59" s="123" t="s">
        <v>80</v>
      </c>
    </row>
    <row r="60" spans="1:34" ht="236.25" x14ac:dyDescent="0.25">
      <c r="A60" s="71" t="s">
        <v>76</v>
      </c>
      <c r="B60" s="130" t="s">
        <v>137</v>
      </c>
      <c r="C60" s="45" t="s">
        <v>190</v>
      </c>
      <c r="D60" s="139">
        <v>45162</v>
      </c>
      <c r="E60" s="140" t="s">
        <v>138</v>
      </c>
      <c r="F60" s="71">
        <v>1</v>
      </c>
      <c r="G60" s="151">
        <v>0.14000000000000001</v>
      </c>
      <c r="H60" s="139">
        <v>45893</v>
      </c>
      <c r="I60" s="71">
        <v>2025</v>
      </c>
      <c r="J60" s="75" t="s">
        <v>79</v>
      </c>
      <c r="K60" s="71">
        <v>2025</v>
      </c>
      <c r="L60" s="71">
        <v>2025</v>
      </c>
      <c r="M60" s="123" t="s">
        <v>80</v>
      </c>
      <c r="N60" s="123" t="s">
        <v>80</v>
      </c>
      <c r="O60" s="123" t="s">
        <v>80</v>
      </c>
      <c r="P60" s="123" t="s">
        <v>80</v>
      </c>
      <c r="Q60" s="152" t="s">
        <v>139</v>
      </c>
      <c r="R60" s="142" t="s">
        <v>140</v>
      </c>
      <c r="S60" s="71">
        <v>0.15</v>
      </c>
      <c r="T60" s="71">
        <v>1.1910000000000001</v>
      </c>
      <c r="U60" s="71" t="s">
        <v>141</v>
      </c>
      <c r="V60" s="119">
        <v>9.4E-2</v>
      </c>
      <c r="W60" s="164">
        <v>44593</v>
      </c>
      <c r="X60" s="77" t="s">
        <v>142</v>
      </c>
      <c r="Y60" s="121">
        <v>0.41170000000000001</v>
      </c>
      <c r="Z60" s="121">
        <v>1.4527000000000001</v>
      </c>
      <c r="AA60" s="85">
        <v>1.24</v>
      </c>
      <c r="AB60" s="85">
        <v>2.5</v>
      </c>
      <c r="AC60" s="85">
        <v>0.63</v>
      </c>
      <c r="AD60" s="85">
        <v>1.25</v>
      </c>
      <c r="AE60" s="123" t="s">
        <v>80</v>
      </c>
      <c r="AF60" s="123" t="s">
        <v>80</v>
      </c>
      <c r="AG60" s="123" t="s">
        <v>80</v>
      </c>
      <c r="AH60" s="123" t="s">
        <v>80</v>
      </c>
    </row>
    <row r="61" spans="1:34" ht="63" x14ac:dyDescent="0.25">
      <c r="A61" s="71" t="s">
        <v>76</v>
      </c>
      <c r="B61" s="130" t="s">
        <v>152</v>
      </c>
      <c r="C61" s="45" t="s">
        <v>153</v>
      </c>
      <c r="D61" s="139" t="s">
        <v>146</v>
      </c>
      <c r="E61" s="140" t="s">
        <v>147</v>
      </c>
      <c r="F61" s="71">
        <v>2</v>
      </c>
      <c r="G61" s="153" t="s">
        <v>148</v>
      </c>
      <c r="H61" s="139" t="s">
        <v>179</v>
      </c>
      <c r="I61" s="71">
        <v>2025</v>
      </c>
      <c r="J61" s="75" t="s">
        <v>81</v>
      </c>
      <c r="K61" s="71">
        <v>2025</v>
      </c>
      <c r="L61" s="71">
        <v>2025</v>
      </c>
      <c r="M61" s="123" t="s">
        <v>80</v>
      </c>
      <c r="N61" s="123" t="s">
        <v>80</v>
      </c>
      <c r="O61" s="123" t="s">
        <v>80</v>
      </c>
      <c r="P61" s="123" t="s">
        <v>80</v>
      </c>
      <c r="Q61" s="152" t="s">
        <v>149</v>
      </c>
      <c r="R61" s="142" t="s">
        <v>150</v>
      </c>
      <c r="S61" s="71">
        <v>0</v>
      </c>
      <c r="T61" s="71">
        <v>0.5</v>
      </c>
      <c r="U61" s="71" t="s">
        <v>151</v>
      </c>
      <c r="V61" s="119">
        <v>6.0000000000000001E-3</v>
      </c>
      <c r="W61" s="164">
        <v>45127</v>
      </c>
      <c r="X61" s="154">
        <v>2</v>
      </c>
      <c r="Y61" s="74">
        <v>0.54500000000000004</v>
      </c>
      <c r="Z61" s="74">
        <v>1.0449999999999999</v>
      </c>
      <c r="AA61" s="85">
        <v>0.4</v>
      </c>
      <c r="AB61" s="85">
        <v>0.63</v>
      </c>
      <c r="AC61" s="85">
        <v>0</v>
      </c>
      <c r="AD61" s="85">
        <v>0</v>
      </c>
      <c r="AE61" s="123" t="s">
        <v>80</v>
      </c>
      <c r="AF61" s="123" t="s">
        <v>80</v>
      </c>
      <c r="AG61" s="123" t="s">
        <v>80</v>
      </c>
      <c r="AH61" s="123" t="s">
        <v>80</v>
      </c>
    </row>
    <row r="62" spans="1:34" ht="126" x14ac:dyDescent="0.25">
      <c r="A62" s="71" t="s">
        <v>76</v>
      </c>
      <c r="B62" s="130" t="s">
        <v>154</v>
      </c>
      <c r="C62" s="45" t="s">
        <v>155</v>
      </c>
      <c r="D62" s="139">
        <v>45209</v>
      </c>
      <c r="E62" s="140" t="s">
        <v>156</v>
      </c>
      <c r="F62" s="71">
        <v>1</v>
      </c>
      <c r="G62" s="151">
        <v>4.1000000000000002E-2</v>
      </c>
      <c r="H62" s="139">
        <v>45575</v>
      </c>
      <c r="I62" s="71">
        <v>2024</v>
      </c>
      <c r="J62" s="75" t="s">
        <v>81</v>
      </c>
      <c r="K62" s="71">
        <v>2024</v>
      </c>
      <c r="L62" s="71">
        <v>2024</v>
      </c>
      <c r="M62" s="123" t="s">
        <v>80</v>
      </c>
      <c r="N62" s="123" t="s">
        <v>80</v>
      </c>
      <c r="O62" s="123" t="s">
        <v>80</v>
      </c>
      <c r="P62" s="123" t="s">
        <v>80</v>
      </c>
      <c r="Q62" s="152" t="s">
        <v>157</v>
      </c>
      <c r="R62" s="142" t="s">
        <v>86</v>
      </c>
      <c r="S62" s="71">
        <v>0</v>
      </c>
      <c r="T62" s="71">
        <v>0.21299999999999999</v>
      </c>
      <c r="U62" s="71" t="s">
        <v>158</v>
      </c>
      <c r="V62" s="123" t="s">
        <v>80</v>
      </c>
      <c r="W62" s="123" t="s">
        <v>80</v>
      </c>
      <c r="X62" s="123" t="s">
        <v>80</v>
      </c>
      <c r="Y62" s="77" t="s">
        <v>80</v>
      </c>
      <c r="Z62" s="77" t="s">
        <v>80</v>
      </c>
      <c r="AA62" s="85">
        <v>0.5</v>
      </c>
      <c r="AB62" s="85">
        <v>0.8</v>
      </c>
      <c r="AC62" s="85">
        <v>0.25</v>
      </c>
      <c r="AD62" s="85">
        <v>0.4</v>
      </c>
      <c r="AE62" s="123" t="s">
        <v>80</v>
      </c>
      <c r="AF62" s="123" t="s">
        <v>80</v>
      </c>
      <c r="AG62" s="123" t="s">
        <v>80</v>
      </c>
      <c r="AH62" s="123" t="s">
        <v>80</v>
      </c>
    </row>
    <row r="63" spans="1:34" ht="78.75" x14ac:dyDescent="0.25">
      <c r="A63" s="71" t="s">
        <v>76</v>
      </c>
      <c r="B63" s="130" t="s">
        <v>164</v>
      </c>
      <c r="C63" s="45" t="s">
        <v>165</v>
      </c>
      <c r="D63" s="139">
        <v>45240</v>
      </c>
      <c r="E63" s="140" t="s">
        <v>166</v>
      </c>
      <c r="F63" s="71">
        <v>1</v>
      </c>
      <c r="G63" s="151">
        <v>4.1000000000000002E-2</v>
      </c>
      <c r="H63" s="155">
        <v>45606</v>
      </c>
      <c r="I63" s="81">
        <v>2024</v>
      </c>
      <c r="J63" s="75" t="s">
        <v>83</v>
      </c>
      <c r="K63" s="71">
        <v>2024</v>
      </c>
      <c r="L63" s="71">
        <v>2024</v>
      </c>
      <c r="M63" s="123" t="s">
        <v>80</v>
      </c>
      <c r="N63" s="123" t="s">
        <v>80</v>
      </c>
      <c r="O63" s="123" t="s">
        <v>80</v>
      </c>
      <c r="P63" s="123" t="s">
        <v>80</v>
      </c>
      <c r="Q63" s="152" t="s">
        <v>167</v>
      </c>
      <c r="R63" s="142" t="s">
        <v>168</v>
      </c>
      <c r="S63" s="71">
        <v>0.15</v>
      </c>
      <c r="T63" s="71">
        <v>0.35</v>
      </c>
      <c r="U63" s="71" t="s">
        <v>169</v>
      </c>
      <c r="V63" s="123" t="s">
        <v>80</v>
      </c>
      <c r="W63" s="123" t="s">
        <v>80</v>
      </c>
      <c r="X63" s="123" t="s">
        <v>80</v>
      </c>
      <c r="Y63" s="74">
        <v>0.15</v>
      </c>
      <c r="Z63" s="74">
        <v>0.35</v>
      </c>
      <c r="AA63" s="85">
        <v>0.5</v>
      </c>
      <c r="AB63" s="85">
        <v>0.8</v>
      </c>
      <c r="AC63" s="85">
        <v>0.25</v>
      </c>
      <c r="AD63" s="85">
        <v>0.4</v>
      </c>
      <c r="AE63" s="123" t="s">
        <v>80</v>
      </c>
      <c r="AF63" s="123" t="s">
        <v>80</v>
      </c>
      <c r="AG63" s="123" t="s">
        <v>80</v>
      </c>
      <c r="AH63" s="123" t="s">
        <v>80</v>
      </c>
    </row>
    <row r="64" spans="1:34" ht="63" x14ac:dyDescent="0.25">
      <c r="A64" s="111" t="s">
        <v>76</v>
      </c>
      <c r="B64" s="147" t="s">
        <v>170</v>
      </c>
      <c r="C64" s="120" t="s">
        <v>171</v>
      </c>
      <c r="D64" s="148">
        <v>45286</v>
      </c>
      <c r="E64" s="149" t="s">
        <v>172</v>
      </c>
      <c r="F64" s="111">
        <v>1</v>
      </c>
      <c r="G64" s="160">
        <v>0.14000000000000001</v>
      </c>
      <c r="H64" s="148">
        <v>45652</v>
      </c>
      <c r="I64" s="111">
        <v>2024</v>
      </c>
      <c r="J64" s="117" t="s">
        <v>82</v>
      </c>
      <c r="K64" s="111">
        <v>2024</v>
      </c>
      <c r="L64" s="111">
        <v>2024</v>
      </c>
      <c r="M64" s="123" t="s">
        <v>80</v>
      </c>
      <c r="N64" s="123" t="s">
        <v>80</v>
      </c>
      <c r="O64" s="123" t="s">
        <v>80</v>
      </c>
      <c r="P64" s="123" t="s">
        <v>80</v>
      </c>
      <c r="Q64" s="161" t="s">
        <v>173</v>
      </c>
      <c r="R64" s="150" t="s">
        <v>174</v>
      </c>
      <c r="S64" s="111">
        <v>0</v>
      </c>
      <c r="T64" s="111">
        <v>0.17</v>
      </c>
      <c r="U64" s="111" t="s">
        <v>175</v>
      </c>
      <c r="V64" s="114">
        <v>0.189</v>
      </c>
      <c r="W64" s="167">
        <v>45272</v>
      </c>
      <c r="X64" s="112" t="s">
        <v>176</v>
      </c>
      <c r="Y64" s="121">
        <v>0.41799999999999998</v>
      </c>
      <c r="Z64" s="121">
        <v>0.58799999999999997</v>
      </c>
      <c r="AA64" s="116">
        <v>0.88</v>
      </c>
      <c r="AB64" s="116">
        <v>1.26</v>
      </c>
      <c r="AC64" s="116">
        <v>0.25</v>
      </c>
      <c r="AD64" s="116">
        <v>0.63</v>
      </c>
      <c r="AE64" s="123" t="s">
        <v>80</v>
      </c>
      <c r="AF64" s="123" t="s">
        <v>80</v>
      </c>
      <c r="AG64" s="123" t="s">
        <v>80</v>
      </c>
      <c r="AH64" s="123" t="s">
        <v>80</v>
      </c>
    </row>
    <row r="65" spans="1:34" ht="126" x14ac:dyDescent="0.25">
      <c r="A65" s="71" t="s">
        <v>76</v>
      </c>
      <c r="B65" s="182" t="s">
        <v>245</v>
      </c>
      <c r="C65" s="45" t="s">
        <v>246</v>
      </c>
      <c r="D65" s="79">
        <v>45068</v>
      </c>
      <c r="E65" s="71" t="s">
        <v>247</v>
      </c>
      <c r="F65" s="71" t="s">
        <v>80</v>
      </c>
      <c r="G65" s="82">
        <v>3.4809999999999999</v>
      </c>
      <c r="H65" s="210">
        <v>45604</v>
      </c>
      <c r="I65" s="71">
        <v>2024</v>
      </c>
      <c r="J65" s="75" t="s">
        <v>83</v>
      </c>
      <c r="K65" s="71">
        <v>2024</v>
      </c>
      <c r="L65" s="71">
        <v>2024</v>
      </c>
      <c r="M65" s="66" t="s">
        <v>91</v>
      </c>
      <c r="N65" s="66" t="s">
        <v>91</v>
      </c>
      <c r="O65" s="66" t="s">
        <v>91</v>
      </c>
      <c r="P65" s="66" t="s">
        <v>91</v>
      </c>
      <c r="Q65" s="72" t="s">
        <v>248</v>
      </c>
      <c r="R65" s="141" t="s">
        <v>249</v>
      </c>
      <c r="S65" s="71">
        <v>0</v>
      </c>
      <c r="T65" s="71">
        <v>0.154</v>
      </c>
      <c r="U65" s="71" t="s">
        <v>91</v>
      </c>
      <c r="V65" s="114" t="s">
        <v>91</v>
      </c>
      <c r="W65" s="112" t="s">
        <v>91</v>
      </c>
      <c r="X65" s="112" t="s">
        <v>91</v>
      </c>
      <c r="Y65" s="112" t="s">
        <v>91</v>
      </c>
      <c r="Z65" s="112" t="s">
        <v>91</v>
      </c>
      <c r="AA65" s="116" t="s">
        <v>91</v>
      </c>
      <c r="AB65" s="116" t="s">
        <v>91</v>
      </c>
      <c r="AC65" s="116" t="s">
        <v>91</v>
      </c>
      <c r="AD65" s="116" t="s">
        <v>91</v>
      </c>
      <c r="AE65" s="170" t="s">
        <v>91</v>
      </c>
      <c r="AF65" s="170" t="s">
        <v>91</v>
      </c>
      <c r="AG65" s="170" t="s">
        <v>91</v>
      </c>
      <c r="AH65" s="177" t="s">
        <v>80</v>
      </c>
    </row>
    <row r="66" spans="1:34" ht="78.75" x14ac:dyDescent="0.25">
      <c r="A66" s="71" t="s">
        <v>76</v>
      </c>
      <c r="B66" s="198" t="s">
        <v>250</v>
      </c>
      <c r="C66" s="45" t="s">
        <v>251</v>
      </c>
      <c r="D66" s="139">
        <v>45201</v>
      </c>
      <c r="E66" s="140" t="s">
        <v>252</v>
      </c>
      <c r="F66" s="71">
        <v>1</v>
      </c>
      <c r="G66" s="151">
        <v>0.54700000000000004</v>
      </c>
      <c r="H66" s="139">
        <v>45567</v>
      </c>
      <c r="I66" s="71">
        <v>2024</v>
      </c>
      <c r="J66" s="75" t="s">
        <v>79</v>
      </c>
      <c r="K66" s="71">
        <v>2024</v>
      </c>
      <c r="L66" s="71">
        <v>2024</v>
      </c>
      <c r="M66" s="180" t="s">
        <v>91</v>
      </c>
      <c r="N66" s="180" t="s">
        <v>91</v>
      </c>
      <c r="O66" s="180" t="s">
        <v>91</v>
      </c>
      <c r="P66" s="180" t="s">
        <v>91</v>
      </c>
      <c r="Q66" s="152" t="s">
        <v>253</v>
      </c>
      <c r="R66" s="142" t="s">
        <v>254</v>
      </c>
      <c r="S66" s="71">
        <v>0</v>
      </c>
      <c r="T66" s="71">
        <v>1.4</v>
      </c>
      <c r="U66" s="71" t="s">
        <v>255</v>
      </c>
      <c r="V66" s="119" t="s">
        <v>91</v>
      </c>
      <c r="W66" s="77" t="s">
        <v>91</v>
      </c>
      <c r="X66" s="77" t="s">
        <v>91</v>
      </c>
      <c r="Y66" s="77" t="s">
        <v>80</v>
      </c>
      <c r="Z66" s="77" t="s">
        <v>80</v>
      </c>
      <c r="AA66" s="85" t="s">
        <v>91</v>
      </c>
      <c r="AB66" s="85" t="s">
        <v>91</v>
      </c>
      <c r="AC66" s="85" t="s">
        <v>91</v>
      </c>
      <c r="AD66" s="85" t="s">
        <v>91</v>
      </c>
      <c r="AE66" s="179" t="s">
        <v>91</v>
      </c>
      <c r="AF66" s="179" t="s">
        <v>91</v>
      </c>
      <c r="AG66" s="179" t="s">
        <v>91</v>
      </c>
      <c r="AH66" s="180" t="s">
        <v>91</v>
      </c>
    </row>
    <row r="67" spans="1:34" ht="78.75" x14ac:dyDescent="0.25">
      <c r="A67" s="71" t="s">
        <v>76</v>
      </c>
      <c r="B67" s="200" t="s">
        <v>258</v>
      </c>
      <c r="C67" s="45" t="s">
        <v>259</v>
      </c>
      <c r="D67" s="139">
        <v>45182</v>
      </c>
      <c r="E67" s="140" t="s">
        <v>260</v>
      </c>
      <c r="F67" s="71">
        <v>1</v>
      </c>
      <c r="G67" s="201">
        <v>14.29</v>
      </c>
      <c r="H67" s="139">
        <v>45641</v>
      </c>
      <c r="I67" s="71">
        <v>2024</v>
      </c>
      <c r="J67" s="144" t="s">
        <v>82</v>
      </c>
      <c r="K67" s="71">
        <v>2024</v>
      </c>
      <c r="L67" s="71">
        <v>2024</v>
      </c>
      <c r="M67" s="66" t="s">
        <v>91</v>
      </c>
      <c r="N67" s="66" t="s">
        <v>91</v>
      </c>
      <c r="O67" s="66" t="s">
        <v>91</v>
      </c>
      <c r="P67" s="66" t="s">
        <v>91</v>
      </c>
      <c r="Q67" s="152" t="s">
        <v>261</v>
      </c>
      <c r="R67" s="142" t="s">
        <v>262</v>
      </c>
      <c r="S67" s="71">
        <v>0</v>
      </c>
      <c r="T67" s="71">
        <v>0.48499999999999999</v>
      </c>
      <c r="U67" s="71" t="s">
        <v>263</v>
      </c>
      <c r="V67" s="119" t="s">
        <v>91</v>
      </c>
      <c r="W67" s="119" t="s">
        <v>91</v>
      </c>
      <c r="X67" s="119" t="s">
        <v>91</v>
      </c>
      <c r="Y67" s="77" t="s">
        <v>91</v>
      </c>
      <c r="Z67" s="77" t="s">
        <v>91</v>
      </c>
      <c r="AA67" s="68" t="s">
        <v>91</v>
      </c>
      <c r="AB67" s="68" t="s">
        <v>91</v>
      </c>
      <c r="AC67" s="68" t="s">
        <v>91</v>
      </c>
      <c r="AD67" s="66" t="s">
        <v>91</v>
      </c>
      <c r="AE67" s="68" t="s">
        <v>91</v>
      </c>
      <c r="AF67" s="68" t="s">
        <v>91</v>
      </c>
      <c r="AG67" s="68" t="s">
        <v>91</v>
      </c>
      <c r="AH67" s="66" t="s">
        <v>91</v>
      </c>
    </row>
    <row r="68" spans="1:34" ht="126" x14ac:dyDescent="0.25">
      <c r="A68" s="202" t="s">
        <v>76</v>
      </c>
      <c r="B68" s="203" t="s">
        <v>264</v>
      </c>
      <c r="C68" s="45" t="s">
        <v>265</v>
      </c>
      <c r="D68" s="79">
        <v>45379</v>
      </c>
      <c r="E68" s="142" t="s">
        <v>266</v>
      </c>
      <c r="F68" s="71">
        <v>2</v>
      </c>
      <c r="G68" s="103" t="s">
        <v>267</v>
      </c>
      <c r="H68" s="139" t="s">
        <v>268</v>
      </c>
      <c r="I68" s="142" t="s">
        <v>269</v>
      </c>
      <c r="J68" s="71" t="s">
        <v>81</v>
      </c>
      <c r="K68" s="71">
        <v>2026</v>
      </c>
      <c r="L68" s="71">
        <v>2026</v>
      </c>
      <c r="M68" s="66" t="s">
        <v>91</v>
      </c>
      <c r="N68" s="66" t="s">
        <v>91</v>
      </c>
      <c r="O68" s="66" t="s">
        <v>91</v>
      </c>
      <c r="P68" s="66" t="s">
        <v>91</v>
      </c>
      <c r="Q68" s="142" t="s">
        <v>270</v>
      </c>
      <c r="R68" s="142" t="s">
        <v>85</v>
      </c>
      <c r="S68" s="142" t="s">
        <v>271</v>
      </c>
      <c r="T68" s="142" t="s">
        <v>272</v>
      </c>
      <c r="U68" s="71" t="s">
        <v>273</v>
      </c>
      <c r="V68" s="204">
        <v>0.39500000000000002</v>
      </c>
      <c r="W68" s="205">
        <v>45367</v>
      </c>
      <c r="X68" s="204" t="s">
        <v>274</v>
      </c>
      <c r="Y68" s="206">
        <v>0.15</v>
      </c>
      <c r="Z68" s="206">
        <v>1.5136000000000001</v>
      </c>
      <c r="AA68" s="207">
        <v>0.5</v>
      </c>
      <c r="AB68" s="207">
        <v>1.26</v>
      </c>
      <c r="AC68" s="207">
        <v>0.25</v>
      </c>
      <c r="AD68" s="207">
        <v>0.63</v>
      </c>
      <c r="AE68" s="68" t="s">
        <v>91</v>
      </c>
      <c r="AF68" s="68" t="s">
        <v>91</v>
      </c>
      <c r="AG68" s="68" t="s">
        <v>91</v>
      </c>
      <c r="AH68" s="66" t="s">
        <v>91</v>
      </c>
    </row>
    <row r="69" spans="1:34" ht="63" x14ac:dyDescent="0.25">
      <c r="A69" s="71" t="s">
        <v>76</v>
      </c>
      <c r="B69" s="208" t="s">
        <v>275</v>
      </c>
      <c r="C69" s="45" t="s">
        <v>276</v>
      </c>
      <c r="D69" s="139" t="s">
        <v>277</v>
      </c>
      <c r="E69" s="140" t="s">
        <v>278</v>
      </c>
      <c r="F69" s="71">
        <v>2</v>
      </c>
      <c r="G69" s="153" t="s">
        <v>279</v>
      </c>
      <c r="H69" s="139" t="s">
        <v>280</v>
      </c>
      <c r="I69" s="71">
        <v>2024</v>
      </c>
      <c r="J69" s="75" t="s">
        <v>83</v>
      </c>
      <c r="K69" s="71">
        <v>2024</v>
      </c>
      <c r="L69" s="71">
        <v>2024</v>
      </c>
      <c r="M69" s="180" t="s">
        <v>91</v>
      </c>
      <c r="N69" s="180" t="s">
        <v>91</v>
      </c>
      <c r="O69" s="180" t="s">
        <v>91</v>
      </c>
      <c r="P69" s="180" t="s">
        <v>91</v>
      </c>
      <c r="Q69" s="152" t="s">
        <v>281</v>
      </c>
      <c r="R69" s="142" t="s">
        <v>282</v>
      </c>
      <c r="S69" s="142" t="s">
        <v>283</v>
      </c>
      <c r="T69" s="142" t="s">
        <v>284</v>
      </c>
      <c r="U69" s="71" t="s">
        <v>285</v>
      </c>
      <c r="V69" s="119">
        <v>6.0000000000000001E-3</v>
      </c>
      <c r="W69" s="77">
        <v>45320</v>
      </c>
      <c r="X69" s="85">
        <v>1.65</v>
      </c>
      <c r="Y69" s="74">
        <v>0.3</v>
      </c>
      <c r="Z69" s="74">
        <v>0.6</v>
      </c>
      <c r="AA69" s="85">
        <v>0.4</v>
      </c>
      <c r="AB69" s="85">
        <v>0.63</v>
      </c>
      <c r="AC69" s="85">
        <v>0.4</v>
      </c>
      <c r="AD69" s="85">
        <v>0.63</v>
      </c>
      <c r="AE69" s="179" t="s">
        <v>91</v>
      </c>
      <c r="AF69" s="179" t="s">
        <v>91</v>
      </c>
      <c r="AG69" s="179" t="s">
        <v>91</v>
      </c>
      <c r="AH69" s="180" t="s">
        <v>91</v>
      </c>
    </row>
    <row r="70" spans="1:34" ht="94.5" x14ac:dyDescent="0.25">
      <c r="A70" s="71" t="s">
        <v>76</v>
      </c>
      <c r="B70" s="209" t="s">
        <v>286</v>
      </c>
      <c r="C70" s="45" t="s">
        <v>287</v>
      </c>
      <c r="D70" s="139" t="s">
        <v>288</v>
      </c>
      <c r="E70" s="140" t="s">
        <v>289</v>
      </c>
      <c r="F70" s="71">
        <v>2</v>
      </c>
      <c r="G70" s="153" t="s">
        <v>290</v>
      </c>
      <c r="H70" s="139" t="s">
        <v>291</v>
      </c>
      <c r="I70" s="71">
        <v>2024</v>
      </c>
      <c r="J70" s="75" t="s">
        <v>82</v>
      </c>
      <c r="K70" s="71">
        <v>2024</v>
      </c>
      <c r="L70" s="71">
        <v>2024</v>
      </c>
      <c r="M70" s="180" t="s">
        <v>91</v>
      </c>
      <c r="N70" s="180" t="s">
        <v>91</v>
      </c>
      <c r="O70" s="180" t="s">
        <v>91</v>
      </c>
      <c r="P70" s="180" t="s">
        <v>91</v>
      </c>
      <c r="Q70" s="152" t="s">
        <v>292</v>
      </c>
      <c r="R70" s="142" t="s">
        <v>293</v>
      </c>
      <c r="S70" s="142" t="s">
        <v>130</v>
      </c>
      <c r="T70" s="142" t="s">
        <v>294</v>
      </c>
      <c r="U70" s="71" t="s">
        <v>295</v>
      </c>
      <c r="V70" s="119">
        <v>7.9000000000000001E-2</v>
      </c>
      <c r="W70" s="77">
        <v>44978</v>
      </c>
      <c r="X70" s="77" t="s">
        <v>296</v>
      </c>
      <c r="Y70" s="74">
        <v>0.56152999999999997</v>
      </c>
      <c r="Z70" s="77" t="s">
        <v>297</v>
      </c>
      <c r="AA70" s="85">
        <v>0.8</v>
      </c>
      <c r="AB70" s="85">
        <v>1.26</v>
      </c>
      <c r="AC70" s="85">
        <v>0.4</v>
      </c>
      <c r="AD70" s="85">
        <v>0.63</v>
      </c>
      <c r="AE70" s="179" t="s">
        <v>91</v>
      </c>
      <c r="AF70" s="179" t="s">
        <v>91</v>
      </c>
      <c r="AG70" s="179" t="s">
        <v>91</v>
      </c>
      <c r="AH70" s="180" t="s">
        <v>91</v>
      </c>
    </row>
    <row r="71" spans="1:34" ht="94.5" x14ac:dyDescent="0.25">
      <c r="A71" s="71" t="s">
        <v>76</v>
      </c>
      <c r="B71" s="130" t="s">
        <v>184</v>
      </c>
      <c r="C71" s="45" t="s">
        <v>185</v>
      </c>
      <c r="D71" s="139">
        <v>45182</v>
      </c>
      <c r="E71" s="140" t="s">
        <v>186</v>
      </c>
      <c r="F71" s="71">
        <v>1</v>
      </c>
      <c r="G71" s="151">
        <v>4.1000000000000002E-2</v>
      </c>
      <c r="H71" s="139">
        <v>45913</v>
      </c>
      <c r="I71" s="71">
        <v>2025</v>
      </c>
      <c r="J71" s="75" t="s">
        <v>79</v>
      </c>
      <c r="K71" s="71">
        <v>2025</v>
      </c>
      <c r="L71" s="71">
        <v>2025</v>
      </c>
      <c r="M71" s="88" t="s">
        <v>80</v>
      </c>
      <c r="N71" s="88" t="s">
        <v>80</v>
      </c>
      <c r="O71" s="88" t="s">
        <v>80</v>
      </c>
      <c r="P71" s="88" t="s">
        <v>80</v>
      </c>
      <c r="Q71" s="152" t="s">
        <v>187</v>
      </c>
      <c r="R71" s="142" t="s">
        <v>129</v>
      </c>
      <c r="S71" s="71">
        <v>0.314</v>
      </c>
      <c r="T71" s="71">
        <v>0.90800000000000003</v>
      </c>
      <c r="U71" s="71" t="s">
        <v>188</v>
      </c>
      <c r="V71" s="88" t="s">
        <v>80</v>
      </c>
      <c r="W71" s="88" t="s">
        <v>80</v>
      </c>
      <c r="X71" s="88" t="s">
        <v>80</v>
      </c>
      <c r="Y71" s="71">
        <v>0.314</v>
      </c>
      <c r="Z71" s="71">
        <v>0.90800000000000003</v>
      </c>
      <c r="AA71" s="85">
        <v>0.8</v>
      </c>
      <c r="AB71" s="85">
        <v>1.26</v>
      </c>
      <c r="AC71" s="85">
        <v>0.4</v>
      </c>
      <c r="AD71" s="85">
        <v>0.63</v>
      </c>
      <c r="AE71" s="88" t="s">
        <v>80</v>
      </c>
      <c r="AF71" s="88" t="s">
        <v>80</v>
      </c>
      <c r="AG71" s="88" t="s">
        <v>80</v>
      </c>
      <c r="AH71" s="88" t="s">
        <v>80</v>
      </c>
    </row>
  </sheetData>
  <sortState ref="A17:WQA194">
    <sortCondition ref="A17:A194"/>
    <sortCondition descending="1" ref="C17:C194"/>
  </sortState>
  <mergeCells count="33">
    <mergeCell ref="AF13:AG13"/>
    <mergeCell ref="AG14:AG15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F14:AF15"/>
    <mergeCell ref="AH13:AH15"/>
    <mergeCell ref="D14:E14"/>
    <mergeCell ref="F14:F15"/>
    <mergeCell ref="H14:H15"/>
    <mergeCell ref="I14:J14"/>
    <mergeCell ref="K14:K15"/>
    <mergeCell ref="L14:L15"/>
    <mergeCell ref="M14:M15"/>
    <mergeCell ref="N14:N15"/>
    <mergeCell ref="O14:P14"/>
    <mergeCell ref="V13:W14"/>
    <mergeCell ref="X13:X15"/>
    <mergeCell ref="Y13:Z14"/>
    <mergeCell ref="AA13:AD13"/>
    <mergeCell ref="AE13:AE15"/>
    <mergeCell ref="Q14:Q15"/>
    <mergeCell ref="R14:R15"/>
    <mergeCell ref="S14:T14"/>
    <mergeCell ref="AA14:AB14"/>
    <mergeCell ref="AC14:AD14"/>
  </mergeCells>
  <pageMargins left="0" right="0" top="0.39370078740157483" bottom="0" header="0.31496062992125984" footer="0.31496062992125984"/>
  <pageSetup paperSize="8" scale="41" fitToHeight="0" orientation="landscape" r:id="rId1"/>
  <headerFooter differentFirst="1">
    <oddHeader>&amp;C&amp;P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d f f 6 a 5 2 5 - c 3 c 8 - 4 1 f f - b f c 7 - 1 8 8 e 7 7 4 c 0 8 0 d "   s q m i d = " 8 0 0 6 d d 4 b - b f 7 6 - 4 1 b 1 - 9 6 9 d - 3 2 7 b d 1 7 0 d 8 b 9 "   x m l n s = " h t t p : / / s c h e m a s . m i c r o s o f t . c o m / D a t a M a s h u p " > A A A A A B o D A A B Q S w M E F A A C A A g A 2 6 R c U j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2 6 R c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u k X F I o i k e 4 D g A A A B E A A A A T A B w A R m 9 y b X V s Y X M v U 2 V j d G l v b j E u b S C i G A A o o B Q A A A A A A A A A A A A A A A A A A A A A A A A A A A A r T k 0 u y c z P U w i G 0 I b W A F B L A Q I t A B Q A A g A I A N u k X F I x Q e U k q g A A A P o A A A A S A A A A A A A A A A A A A A A A A A A A A A B D b 2 5 m a W c v U G F j a 2 F n Z S 5 4 b W x Q S w E C L Q A U A A I A C A D b p F x S D 8 r p q 6 Q A A A D p A A A A E w A A A A A A A A A A A A A A A A D 2 A A A A W 0 N v b n R l b n R f V H l w Z X N d L n h t b F B L A Q I t A B Q A A g A I A N u k X F I o i k e 4 D g A A A B E A A A A T A A A A A A A A A A A A A A A A A O c B A A B G b 3 J t d W x h c y 9 T Z W N 0 a W 9 u M S 5 t U E s F B g A A A A A D A A M A w g A A A E I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y L T r i n M m / R p h w A U + 9 Y R 5 C A A A A A A I A A A A A A A N m A A D A A A A A E A A A A A J u S + z 8 V V Q G y K C O J S M M U W g A A A A A B I A A A K A A A A A Q A A A A i 9 3 i I e O Q s K k h G t P u C P o G U l A A A A C u M / Y B S l V F D t K x F x S 8 Z a Y 9 2 j t X I W U S a I 7 G A U I c Q C S L v B 0 N x z q n l f K k K V 8 B 9 s u u y a F 1 o I n X n y N h w W H L z U A 2 S B 0 d O V V O p x 0 k D e w e D 2 a v a 6 V Z E B Q A A A B G a z N o 2 r / + 6 2 M H S f G t M g R r V I + M m A = = < / D a t a M a s h u p > 
</file>

<file path=customXml/itemProps1.xml><?xml version="1.0" encoding="utf-8"?>
<ds:datastoreItem xmlns:ds="http://schemas.openxmlformats.org/officeDocument/2006/customXml" ds:itemID="{F1B70635-226F-41B0-BB4A-79362982602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Попцов Владимир Иванович</dc:creator>
  <cp:lastModifiedBy>Попцов Владимир Иванович</cp:lastModifiedBy>
  <cp:lastPrinted>2023-02-21T07:58:09Z</cp:lastPrinted>
  <dcterms:created xsi:type="dcterms:W3CDTF">2019-02-24T17:20:36Z</dcterms:created>
  <dcterms:modified xsi:type="dcterms:W3CDTF">2024-09-09T14:26:32Z</dcterms:modified>
</cp:coreProperties>
</file>