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 (2026)" sheetId="1" r:id="rId1"/>
  </sheets>
  <definedNames>
    <definedName name="_xlnm._FilterDatabase" localSheetId="0" hidden="1">'1 (2026)'!$A$17:$BP$146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24" i="1" l="1"/>
  <c r="AS22" i="1"/>
  <c r="BG24" i="1" l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Q24" i="1"/>
  <c r="AP24" i="1"/>
  <c r="AO24" i="1"/>
  <c r="AN24" i="1"/>
  <c r="AM24" i="1"/>
  <c r="AL24" i="1"/>
  <c r="AK24" i="1"/>
  <c r="AJ24" i="1"/>
  <c r="AI24" i="1"/>
  <c r="AH24" i="1"/>
  <c r="AG24" i="1"/>
  <c r="AE24" i="1"/>
  <c r="AD24" i="1"/>
  <c r="AC24" i="1"/>
  <c r="AB24" i="1"/>
  <c r="AA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G135" i="1" l="1"/>
  <c r="BG25" i="1" s="1"/>
  <c r="BF135" i="1"/>
  <c r="BF25" i="1" s="1"/>
  <c r="BE135" i="1"/>
  <c r="BE25" i="1" s="1"/>
  <c r="BD135" i="1"/>
  <c r="BC135" i="1"/>
  <c r="BC25" i="1" s="1"/>
  <c r="BB135" i="1"/>
  <c r="BB25" i="1" s="1"/>
  <c r="BA135" i="1"/>
  <c r="BA25" i="1" s="1"/>
  <c r="AZ135" i="1"/>
  <c r="AZ25" i="1" s="1"/>
  <c r="AY135" i="1"/>
  <c r="AY25" i="1" s="1"/>
  <c r="AX135" i="1"/>
  <c r="AX25" i="1" s="1"/>
  <c r="AW135" i="1"/>
  <c r="AW25" i="1" s="1"/>
  <c r="AV135" i="1"/>
  <c r="AV25" i="1" s="1"/>
  <c r="AU135" i="1"/>
  <c r="AU25" i="1" s="1"/>
  <c r="AT135" i="1"/>
  <c r="AT25" i="1" s="1"/>
  <c r="AS135" i="1"/>
  <c r="AS25" i="1" s="1"/>
  <c r="AR135" i="1"/>
  <c r="AQ135" i="1"/>
  <c r="AQ25" i="1" s="1"/>
  <c r="AP135" i="1"/>
  <c r="AP25" i="1" s="1"/>
  <c r="AO135" i="1"/>
  <c r="AO25" i="1" s="1"/>
  <c r="AN135" i="1"/>
  <c r="AN25" i="1" s="1"/>
  <c r="AM135" i="1"/>
  <c r="AM25" i="1" s="1"/>
  <c r="AL135" i="1"/>
  <c r="AL25" i="1" s="1"/>
  <c r="AK135" i="1"/>
  <c r="AK25" i="1" s="1"/>
  <c r="AJ135" i="1"/>
  <c r="AJ25" i="1" s="1"/>
  <c r="AI135" i="1"/>
  <c r="AI25" i="1" s="1"/>
  <c r="AH135" i="1"/>
  <c r="AH25" i="1" s="1"/>
  <c r="AG135" i="1"/>
  <c r="AG25" i="1" s="1"/>
  <c r="AF135" i="1"/>
  <c r="AE135" i="1"/>
  <c r="AE25" i="1" s="1"/>
  <c r="AD135" i="1"/>
  <c r="AD25" i="1" s="1"/>
  <c r="AC135" i="1"/>
  <c r="AC25" i="1" s="1"/>
  <c r="AB135" i="1"/>
  <c r="AB25" i="1" s="1"/>
  <c r="AA135" i="1"/>
  <c r="AA25" i="1" s="1"/>
  <c r="Z135" i="1"/>
  <c r="Y135" i="1"/>
  <c r="X135" i="1"/>
  <c r="W135" i="1"/>
  <c r="W25" i="1" s="1"/>
  <c r="V135" i="1"/>
  <c r="V25" i="1" s="1"/>
  <c r="U135" i="1"/>
  <c r="U25" i="1" s="1"/>
  <c r="T135" i="1"/>
  <c r="T25" i="1" s="1"/>
  <c r="S135" i="1"/>
  <c r="S25" i="1" s="1"/>
  <c r="R135" i="1"/>
  <c r="R25" i="1" s="1"/>
  <c r="Q135" i="1"/>
  <c r="Q25" i="1" s="1"/>
  <c r="P135" i="1"/>
  <c r="P25" i="1" s="1"/>
  <c r="O135" i="1"/>
  <c r="O25" i="1" s="1"/>
  <c r="N135" i="1"/>
  <c r="N25" i="1" s="1"/>
  <c r="M135" i="1"/>
  <c r="M25" i="1" s="1"/>
  <c r="L135" i="1"/>
  <c r="L25" i="1" s="1"/>
  <c r="K135" i="1"/>
  <c r="K25" i="1" s="1"/>
  <c r="J135" i="1"/>
  <c r="J25" i="1" s="1"/>
  <c r="I135" i="1"/>
  <c r="I25" i="1" s="1"/>
  <c r="H135" i="1"/>
  <c r="H25" i="1" s="1"/>
  <c r="G135" i="1"/>
  <c r="G25" i="1" s="1"/>
  <c r="F135" i="1"/>
  <c r="F25" i="1" s="1"/>
  <c r="E135" i="1"/>
  <c r="E25" i="1" s="1"/>
  <c r="D135" i="1"/>
  <c r="D25" i="1" s="1"/>
  <c r="BG81" i="1"/>
  <c r="BG23" i="1" s="1"/>
  <c r="BF81" i="1"/>
  <c r="BF23" i="1" s="1"/>
  <c r="BE81" i="1"/>
  <c r="BE23" i="1" s="1"/>
  <c r="BD81" i="1"/>
  <c r="BD23" i="1" s="1"/>
  <c r="BC81" i="1"/>
  <c r="BC23" i="1" s="1"/>
  <c r="BB81" i="1"/>
  <c r="BB23" i="1" s="1"/>
  <c r="BA81" i="1"/>
  <c r="BA23" i="1" s="1"/>
  <c r="AZ81" i="1"/>
  <c r="AZ23" i="1" s="1"/>
  <c r="AY81" i="1"/>
  <c r="AY23" i="1" s="1"/>
  <c r="AX81" i="1"/>
  <c r="AX23" i="1" s="1"/>
  <c r="AW81" i="1"/>
  <c r="AW23" i="1" s="1"/>
  <c r="AV81" i="1"/>
  <c r="AV23" i="1" s="1"/>
  <c r="AU81" i="1"/>
  <c r="AU23" i="1" s="1"/>
  <c r="AT81" i="1"/>
  <c r="AT23" i="1" s="1"/>
  <c r="AS81" i="1"/>
  <c r="AS23" i="1" s="1"/>
  <c r="AR81" i="1"/>
  <c r="AQ81" i="1"/>
  <c r="AQ23" i="1" s="1"/>
  <c r="AP81" i="1"/>
  <c r="AP23" i="1" s="1"/>
  <c r="AO81" i="1"/>
  <c r="AO23" i="1" s="1"/>
  <c r="AN81" i="1"/>
  <c r="AN23" i="1" s="1"/>
  <c r="AM81" i="1"/>
  <c r="AM23" i="1" s="1"/>
  <c r="AL81" i="1"/>
  <c r="AL23" i="1" s="1"/>
  <c r="AK81" i="1"/>
  <c r="AK23" i="1" s="1"/>
  <c r="AJ81" i="1"/>
  <c r="AJ23" i="1" s="1"/>
  <c r="AI81" i="1"/>
  <c r="AI23" i="1" s="1"/>
  <c r="AH81" i="1"/>
  <c r="AH23" i="1" s="1"/>
  <c r="AG81" i="1"/>
  <c r="AG23" i="1" s="1"/>
  <c r="AF81" i="1"/>
  <c r="AE81" i="1"/>
  <c r="AE23" i="1" s="1"/>
  <c r="AD81" i="1"/>
  <c r="AD23" i="1" s="1"/>
  <c r="AC81" i="1"/>
  <c r="AC23" i="1" s="1"/>
  <c r="AB81" i="1"/>
  <c r="AB23" i="1" s="1"/>
  <c r="AA81" i="1"/>
  <c r="AA23" i="1" s="1"/>
  <c r="Z81" i="1"/>
  <c r="Y81" i="1"/>
  <c r="X81" i="1"/>
  <c r="W81" i="1"/>
  <c r="W23" i="1" s="1"/>
  <c r="V81" i="1"/>
  <c r="V23" i="1" s="1"/>
  <c r="U81" i="1"/>
  <c r="U23" i="1" s="1"/>
  <c r="T81" i="1"/>
  <c r="T23" i="1" s="1"/>
  <c r="S81" i="1"/>
  <c r="S23" i="1" s="1"/>
  <c r="R81" i="1"/>
  <c r="R23" i="1" s="1"/>
  <c r="Q81" i="1"/>
  <c r="Q23" i="1" s="1"/>
  <c r="P81" i="1"/>
  <c r="P23" i="1" s="1"/>
  <c r="O81" i="1"/>
  <c r="O23" i="1" s="1"/>
  <c r="N81" i="1"/>
  <c r="N23" i="1" s="1"/>
  <c r="M81" i="1"/>
  <c r="M23" i="1" s="1"/>
  <c r="L81" i="1"/>
  <c r="L23" i="1" s="1"/>
  <c r="K81" i="1"/>
  <c r="K23" i="1" s="1"/>
  <c r="J81" i="1"/>
  <c r="J23" i="1" s="1"/>
  <c r="I81" i="1"/>
  <c r="I23" i="1" s="1"/>
  <c r="H81" i="1"/>
  <c r="H23" i="1" s="1"/>
  <c r="G81" i="1"/>
  <c r="G23" i="1" s="1"/>
  <c r="F81" i="1"/>
  <c r="F23" i="1" s="1"/>
  <c r="E81" i="1"/>
  <c r="E23" i="1" s="1"/>
  <c r="D81" i="1"/>
  <c r="D23" i="1" s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BG34" i="1"/>
  <c r="BF34" i="1"/>
  <c r="BE34" i="1"/>
  <c r="BE33" i="1" s="1"/>
  <c r="BE32" i="1" s="1"/>
  <c r="BE21" i="1" s="1"/>
  <c r="BD34" i="1"/>
  <c r="BD33" i="1" s="1"/>
  <c r="BD32" i="1" s="1"/>
  <c r="BD21" i="1" s="1"/>
  <c r="BC34" i="1"/>
  <c r="BB34" i="1"/>
  <c r="BA34" i="1"/>
  <c r="AZ34" i="1"/>
  <c r="AZ33" i="1" s="1"/>
  <c r="AZ32" i="1" s="1"/>
  <c r="AZ21" i="1" s="1"/>
  <c r="AY34" i="1"/>
  <c r="AX34" i="1"/>
  <c r="AW34" i="1"/>
  <c r="AW33" i="1" s="1"/>
  <c r="AW32" i="1" s="1"/>
  <c r="AW21" i="1" s="1"/>
  <c r="AV34" i="1"/>
  <c r="AV33" i="1" s="1"/>
  <c r="AV32" i="1" s="1"/>
  <c r="AV21" i="1" s="1"/>
  <c r="AU34" i="1"/>
  <c r="AU33" i="1" s="1"/>
  <c r="AU32" i="1" s="1"/>
  <c r="AU21" i="1" s="1"/>
  <c r="AT34" i="1"/>
  <c r="AT33" i="1" s="1"/>
  <c r="AT32" i="1" s="1"/>
  <c r="AT21" i="1" s="1"/>
  <c r="AS34" i="1"/>
  <c r="AS33" i="1" s="1"/>
  <c r="AS32" i="1" s="1"/>
  <c r="AS21" i="1" s="1"/>
  <c r="AR34" i="1"/>
  <c r="AR33" i="1" s="1"/>
  <c r="AQ34" i="1"/>
  <c r="AQ33" i="1" s="1"/>
  <c r="AQ32" i="1" s="1"/>
  <c r="AQ21" i="1" s="1"/>
  <c r="AP34" i="1"/>
  <c r="AP33" i="1" s="1"/>
  <c r="AP32" i="1" s="1"/>
  <c r="AP21" i="1" s="1"/>
  <c r="AO34" i="1"/>
  <c r="AO33" i="1" s="1"/>
  <c r="AO32" i="1" s="1"/>
  <c r="AO21" i="1" s="1"/>
  <c r="AN34" i="1"/>
  <c r="AN33" i="1" s="1"/>
  <c r="AN32" i="1" s="1"/>
  <c r="AN21" i="1" s="1"/>
  <c r="AM34" i="1"/>
  <c r="AM33" i="1" s="1"/>
  <c r="AM32" i="1" s="1"/>
  <c r="AM21" i="1" s="1"/>
  <c r="AL34" i="1"/>
  <c r="AK34" i="1"/>
  <c r="AK33" i="1" s="1"/>
  <c r="AJ34" i="1"/>
  <c r="AJ33" i="1" s="1"/>
  <c r="AI34" i="1"/>
  <c r="AI33" i="1" s="1"/>
  <c r="AI32" i="1" s="1"/>
  <c r="AI21" i="1" s="1"/>
  <c r="AH34" i="1"/>
  <c r="AG34" i="1"/>
  <c r="AG33" i="1" s="1"/>
  <c r="AG32" i="1" s="1"/>
  <c r="AG21" i="1" s="1"/>
  <c r="AF34" i="1"/>
  <c r="AF33" i="1" s="1"/>
  <c r="AE34" i="1"/>
  <c r="AE33" i="1" s="1"/>
  <c r="AE32" i="1" s="1"/>
  <c r="AE21" i="1" s="1"/>
  <c r="AD34" i="1"/>
  <c r="AD33" i="1" s="1"/>
  <c r="AD32" i="1" s="1"/>
  <c r="AD21" i="1" s="1"/>
  <c r="AC34" i="1"/>
  <c r="AC33" i="1" s="1"/>
  <c r="AC32" i="1" s="1"/>
  <c r="AC21" i="1" s="1"/>
  <c r="AB34" i="1"/>
  <c r="AB33" i="1" s="1"/>
  <c r="AB32" i="1" s="1"/>
  <c r="AB21" i="1" s="1"/>
  <c r="AA34" i="1"/>
  <c r="AA33" i="1" s="1"/>
  <c r="AA32" i="1" s="1"/>
  <c r="AA21" i="1" s="1"/>
  <c r="Z34" i="1"/>
  <c r="Z33" i="1" s="1"/>
  <c r="Y34" i="1"/>
  <c r="Y33" i="1" s="1"/>
  <c r="X34" i="1"/>
  <c r="X33" i="1" s="1"/>
  <c r="W34" i="1"/>
  <c r="W33" i="1" s="1"/>
  <c r="W32" i="1" s="1"/>
  <c r="W21" i="1" s="1"/>
  <c r="V34" i="1"/>
  <c r="V33" i="1" s="1"/>
  <c r="V32" i="1" s="1"/>
  <c r="V21" i="1" s="1"/>
  <c r="U34" i="1"/>
  <c r="U33" i="1" s="1"/>
  <c r="U32" i="1" s="1"/>
  <c r="U21" i="1" s="1"/>
  <c r="T34" i="1"/>
  <c r="S34" i="1"/>
  <c r="S33" i="1" s="1"/>
  <c r="S32" i="1" s="1"/>
  <c r="S21" i="1" s="1"/>
  <c r="R34" i="1"/>
  <c r="R33" i="1" s="1"/>
  <c r="R32" i="1" s="1"/>
  <c r="R21" i="1" s="1"/>
  <c r="Q34" i="1"/>
  <c r="Q33" i="1" s="1"/>
  <c r="Q32" i="1" s="1"/>
  <c r="Q21" i="1" s="1"/>
  <c r="P34" i="1"/>
  <c r="P33" i="1" s="1"/>
  <c r="P32" i="1" s="1"/>
  <c r="P21" i="1" s="1"/>
  <c r="O34" i="1"/>
  <c r="N34" i="1"/>
  <c r="N33" i="1" s="1"/>
  <c r="N32" i="1" s="1"/>
  <c r="N21" i="1" s="1"/>
  <c r="M34" i="1"/>
  <c r="M33" i="1" s="1"/>
  <c r="M32" i="1" s="1"/>
  <c r="M21" i="1" s="1"/>
  <c r="L34" i="1"/>
  <c r="L33" i="1" s="1"/>
  <c r="L32" i="1" s="1"/>
  <c r="L21" i="1" s="1"/>
  <c r="K34" i="1"/>
  <c r="K33" i="1" s="1"/>
  <c r="K32" i="1" s="1"/>
  <c r="K21" i="1" s="1"/>
  <c r="J34" i="1"/>
  <c r="J33" i="1" s="1"/>
  <c r="J32" i="1" s="1"/>
  <c r="J21" i="1" s="1"/>
  <c r="I34" i="1"/>
  <c r="I33" i="1" s="1"/>
  <c r="I32" i="1" s="1"/>
  <c r="I21" i="1" s="1"/>
  <c r="H34" i="1"/>
  <c r="H33" i="1" s="1"/>
  <c r="H32" i="1" s="1"/>
  <c r="H21" i="1" s="1"/>
  <c r="G34" i="1"/>
  <c r="G33" i="1" s="1"/>
  <c r="G32" i="1" s="1"/>
  <c r="G21" i="1" s="1"/>
  <c r="F34" i="1"/>
  <c r="F33" i="1" s="1"/>
  <c r="F32" i="1" s="1"/>
  <c r="F21" i="1" s="1"/>
  <c r="E34" i="1"/>
  <c r="E33" i="1" s="1"/>
  <c r="E32" i="1" s="1"/>
  <c r="E21" i="1" s="1"/>
  <c r="D34" i="1"/>
  <c r="D33" i="1" s="1"/>
  <c r="D32" i="1" s="1"/>
  <c r="D21" i="1" s="1"/>
  <c r="BG33" i="1"/>
  <c r="BG32" i="1" s="1"/>
  <c r="BG21" i="1" s="1"/>
  <c r="BF33" i="1"/>
  <c r="BF32" i="1" s="1"/>
  <c r="BF21" i="1" s="1"/>
  <c r="BC33" i="1"/>
  <c r="BC32" i="1" s="1"/>
  <c r="BC21" i="1" s="1"/>
  <c r="BB33" i="1"/>
  <c r="BB32" i="1" s="1"/>
  <c r="BB21" i="1" s="1"/>
  <c r="BA33" i="1"/>
  <c r="BA32" i="1" s="1"/>
  <c r="BA21" i="1" s="1"/>
  <c r="AY33" i="1"/>
  <c r="AY32" i="1" s="1"/>
  <c r="AY21" i="1" s="1"/>
  <c r="AX33" i="1"/>
  <c r="AX32" i="1" s="1"/>
  <c r="AX21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G30" i="1"/>
  <c r="BG27" i="1" s="1"/>
  <c r="BG26" i="1" s="1"/>
  <c r="BG20" i="1" s="1"/>
  <c r="BF30" i="1"/>
  <c r="BF27" i="1" s="1"/>
  <c r="BF26" i="1" s="1"/>
  <c r="BF20" i="1" s="1"/>
  <c r="BE30" i="1"/>
  <c r="BE27" i="1" s="1"/>
  <c r="BE26" i="1" s="1"/>
  <c r="BE20" i="1" s="1"/>
  <c r="BD30" i="1"/>
  <c r="BD27" i="1" s="1"/>
  <c r="BD26" i="1" s="1"/>
  <c r="BD20" i="1" s="1"/>
  <c r="BC30" i="1"/>
  <c r="BC27" i="1" s="1"/>
  <c r="BC26" i="1" s="1"/>
  <c r="BC20" i="1" s="1"/>
  <c r="BB30" i="1"/>
  <c r="BB27" i="1" s="1"/>
  <c r="BB26" i="1" s="1"/>
  <c r="BB20" i="1" s="1"/>
  <c r="BA30" i="1"/>
  <c r="BA27" i="1" s="1"/>
  <c r="BA26" i="1" s="1"/>
  <c r="BA20" i="1" s="1"/>
  <c r="AZ30" i="1"/>
  <c r="AZ27" i="1" s="1"/>
  <c r="AZ26" i="1" s="1"/>
  <c r="AZ20" i="1" s="1"/>
  <c r="AY30" i="1"/>
  <c r="AY27" i="1" s="1"/>
  <c r="AY26" i="1" s="1"/>
  <c r="AY20" i="1" s="1"/>
  <c r="AX30" i="1"/>
  <c r="AX27" i="1" s="1"/>
  <c r="AX26" i="1" s="1"/>
  <c r="AX20" i="1" s="1"/>
  <c r="AW30" i="1"/>
  <c r="AW27" i="1" s="1"/>
  <c r="AW26" i="1" s="1"/>
  <c r="AW20" i="1" s="1"/>
  <c r="AV30" i="1"/>
  <c r="AV27" i="1" s="1"/>
  <c r="AV26" i="1" s="1"/>
  <c r="AV20" i="1" s="1"/>
  <c r="AU30" i="1"/>
  <c r="AU27" i="1" s="1"/>
  <c r="AU26" i="1" s="1"/>
  <c r="AU20" i="1" s="1"/>
  <c r="AT30" i="1"/>
  <c r="AT27" i="1" s="1"/>
  <c r="AT26" i="1" s="1"/>
  <c r="AT20" i="1" s="1"/>
  <c r="AS30" i="1"/>
  <c r="AS27" i="1" s="1"/>
  <c r="AS26" i="1" s="1"/>
  <c r="AS20" i="1" s="1"/>
  <c r="AR30" i="1"/>
  <c r="AR27" i="1" s="1"/>
  <c r="AR26" i="1" s="1"/>
  <c r="AR20" i="1" s="1"/>
  <c r="AR18" i="1" s="1"/>
  <c r="AQ30" i="1"/>
  <c r="AQ27" i="1" s="1"/>
  <c r="AQ26" i="1" s="1"/>
  <c r="AQ20" i="1" s="1"/>
  <c r="AP30" i="1"/>
  <c r="AP27" i="1" s="1"/>
  <c r="AP26" i="1" s="1"/>
  <c r="AP20" i="1" s="1"/>
  <c r="AO30" i="1"/>
  <c r="AO27" i="1" s="1"/>
  <c r="AO26" i="1" s="1"/>
  <c r="AO20" i="1" s="1"/>
  <c r="AN30" i="1"/>
  <c r="AN27" i="1" s="1"/>
  <c r="AN26" i="1" s="1"/>
  <c r="AN20" i="1" s="1"/>
  <c r="AM30" i="1"/>
  <c r="AM27" i="1" s="1"/>
  <c r="AM26" i="1" s="1"/>
  <c r="AM20" i="1" s="1"/>
  <c r="AL30" i="1"/>
  <c r="AL27" i="1" s="1"/>
  <c r="AL26" i="1" s="1"/>
  <c r="AL20" i="1" s="1"/>
  <c r="AK30" i="1"/>
  <c r="AK27" i="1" s="1"/>
  <c r="AK26" i="1" s="1"/>
  <c r="AK20" i="1" s="1"/>
  <c r="AK18" i="1" s="1"/>
  <c r="AJ30" i="1"/>
  <c r="AJ27" i="1" s="1"/>
  <c r="AJ26" i="1" s="1"/>
  <c r="AJ20" i="1" s="1"/>
  <c r="AI30" i="1"/>
  <c r="AI27" i="1" s="1"/>
  <c r="AI26" i="1" s="1"/>
  <c r="AI20" i="1" s="1"/>
  <c r="AH30" i="1"/>
  <c r="AH27" i="1" s="1"/>
  <c r="AH26" i="1" s="1"/>
  <c r="AH20" i="1" s="1"/>
  <c r="AG30" i="1"/>
  <c r="AG27" i="1" s="1"/>
  <c r="AG26" i="1" s="1"/>
  <c r="AG20" i="1" s="1"/>
  <c r="AF30" i="1"/>
  <c r="AE30" i="1"/>
  <c r="AE27" i="1" s="1"/>
  <c r="AE26" i="1" s="1"/>
  <c r="AE20" i="1" s="1"/>
  <c r="AD30" i="1"/>
  <c r="AD27" i="1" s="1"/>
  <c r="AD26" i="1" s="1"/>
  <c r="AD20" i="1" s="1"/>
  <c r="AC30" i="1"/>
  <c r="AC27" i="1" s="1"/>
  <c r="AC26" i="1" s="1"/>
  <c r="AC20" i="1" s="1"/>
  <c r="AB30" i="1"/>
  <c r="AB27" i="1" s="1"/>
  <c r="AB26" i="1" s="1"/>
  <c r="AB20" i="1" s="1"/>
  <c r="AA30" i="1"/>
  <c r="AA27" i="1" s="1"/>
  <c r="AA26" i="1" s="1"/>
  <c r="AA20" i="1" s="1"/>
  <c r="Z30" i="1"/>
  <c r="Y30" i="1"/>
  <c r="X30" i="1"/>
  <c r="W30" i="1"/>
  <c r="W27" i="1" s="1"/>
  <c r="W26" i="1" s="1"/>
  <c r="W20" i="1" s="1"/>
  <c r="V30" i="1"/>
  <c r="V27" i="1" s="1"/>
  <c r="V26" i="1" s="1"/>
  <c r="V20" i="1" s="1"/>
  <c r="U30" i="1"/>
  <c r="U27" i="1" s="1"/>
  <c r="U26" i="1" s="1"/>
  <c r="U20" i="1" s="1"/>
  <c r="T30" i="1"/>
  <c r="T27" i="1" s="1"/>
  <c r="T26" i="1" s="1"/>
  <c r="T20" i="1" s="1"/>
  <c r="S30" i="1"/>
  <c r="S27" i="1" s="1"/>
  <c r="S26" i="1" s="1"/>
  <c r="S20" i="1" s="1"/>
  <c r="R30" i="1"/>
  <c r="R27" i="1" s="1"/>
  <c r="R26" i="1" s="1"/>
  <c r="R20" i="1" s="1"/>
  <c r="Q30" i="1"/>
  <c r="Q27" i="1" s="1"/>
  <c r="Q26" i="1" s="1"/>
  <c r="Q20" i="1" s="1"/>
  <c r="P30" i="1"/>
  <c r="P27" i="1" s="1"/>
  <c r="P26" i="1" s="1"/>
  <c r="P20" i="1" s="1"/>
  <c r="O30" i="1"/>
  <c r="O27" i="1" s="1"/>
  <c r="O26" i="1" s="1"/>
  <c r="O20" i="1" s="1"/>
  <c r="N30" i="1"/>
  <c r="N27" i="1" s="1"/>
  <c r="N26" i="1" s="1"/>
  <c r="N20" i="1" s="1"/>
  <c r="M30" i="1"/>
  <c r="M27" i="1" s="1"/>
  <c r="M26" i="1" s="1"/>
  <c r="M20" i="1" s="1"/>
  <c r="L30" i="1"/>
  <c r="L27" i="1" s="1"/>
  <c r="L26" i="1" s="1"/>
  <c r="L20" i="1" s="1"/>
  <c r="K30" i="1"/>
  <c r="K27" i="1" s="1"/>
  <c r="K26" i="1" s="1"/>
  <c r="K20" i="1" s="1"/>
  <c r="J30" i="1"/>
  <c r="J27" i="1" s="1"/>
  <c r="J26" i="1" s="1"/>
  <c r="J20" i="1" s="1"/>
  <c r="I30" i="1"/>
  <c r="I27" i="1" s="1"/>
  <c r="I26" i="1" s="1"/>
  <c r="I20" i="1" s="1"/>
  <c r="H30" i="1"/>
  <c r="H27" i="1" s="1"/>
  <c r="H26" i="1" s="1"/>
  <c r="H20" i="1" s="1"/>
  <c r="G30" i="1"/>
  <c r="G27" i="1" s="1"/>
  <c r="G26" i="1" s="1"/>
  <c r="G20" i="1" s="1"/>
  <c r="F30" i="1"/>
  <c r="F27" i="1" s="1"/>
  <c r="F26" i="1" s="1"/>
  <c r="F20" i="1" s="1"/>
  <c r="E30" i="1"/>
  <c r="E27" i="1" s="1"/>
  <c r="E26" i="1" s="1"/>
  <c r="E20" i="1" s="1"/>
  <c r="D30" i="1"/>
  <c r="D27" i="1" s="1"/>
  <c r="D26" i="1" s="1"/>
  <c r="D20" i="1" s="1"/>
  <c r="BD25" i="1" l="1"/>
  <c r="BD18" i="1" s="1"/>
  <c r="AL33" i="1"/>
  <c r="AL32" i="1" s="1"/>
  <c r="AL21" i="1" s="1"/>
  <c r="AH33" i="1"/>
  <c r="AH32" i="1" s="1"/>
  <c r="AH21" i="1" s="1"/>
  <c r="AH18" i="1" s="1"/>
  <c r="AS18" i="1"/>
  <c r="F18" i="1"/>
  <c r="J18" i="1"/>
  <c r="N18" i="1"/>
  <c r="R18" i="1"/>
  <c r="V18" i="1"/>
  <c r="AL18" i="1"/>
  <c r="E18" i="1"/>
  <c r="I18" i="1"/>
  <c r="M18" i="1"/>
  <c r="Q18" i="1"/>
  <c r="U18" i="1"/>
  <c r="AC18" i="1"/>
  <c r="AG18" i="1"/>
  <c r="AO18" i="1"/>
  <c r="AW18" i="1"/>
  <c r="BA18" i="1"/>
  <c r="BE18" i="1"/>
  <c r="AP18" i="1"/>
  <c r="AT18" i="1"/>
  <c r="AX18" i="1"/>
  <c r="BB18" i="1"/>
  <c r="BF18" i="1"/>
  <c r="AD18" i="1"/>
  <c r="G18" i="1"/>
  <c r="K18" i="1"/>
  <c r="S18" i="1"/>
  <c r="W18" i="1"/>
  <c r="AA18" i="1"/>
  <c r="AE18" i="1"/>
  <c r="AQ18" i="1"/>
  <c r="AU18" i="1"/>
  <c r="AY18" i="1"/>
  <c r="BC18" i="1"/>
  <c r="BG18" i="1"/>
  <c r="AI18" i="1"/>
  <c r="AM18" i="1"/>
  <c r="H18" i="1"/>
  <c r="L18" i="1"/>
  <c r="P18" i="1"/>
  <c r="AB18" i="1"/>
  <c r="AN18" i="1"/>
  <c r="AV18" i="1"/>
  <c r="AZ18" i="1"/>
  <c r="T33" i="1"/>
  <c r="T32" i="1" s="1"/>
  <c r="T21" i="1" s="1"/>
  <c r="T18" i="1" s="1"/>
  <c r="D18" i="1"/>
  <c r="O33" i="1"/>
  <c r="O32" i="1" s="1"/>
  <c r="O21" i="1" s="1"/>
  <c r="O18" i="1" s="1"/>
</calcChain>
</file>

<file path=xl/sharedStrings.xml><?xml version="1.0" encoding="utf-8"?>
<sst xmlns="http://schemas.openxmlformats.org/spreadsheetml/2006/main" count="1696" uniqueCount="359">
  <si>
    <t>Приложение  № 2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</si>
  <si>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</si>
  <si>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</si>
  <si>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</si>
  <si>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Акционерного общества "Горэлектросеть"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</si>
  <si>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</si>
  <si>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</si>
  <si>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</si>
  <si>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</si>
  <si>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</si>
  <si>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</si>
  <si>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</si>
  <si>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</si>
  <si>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</si>
  <si>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</si>
  <si>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</si>
  <si>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</si>
  <si>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∆Р6-10тр,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</si>
  <si>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∆Р35тп_тр,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</si>
  <si>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∆Р6-10тп_тр,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</si>
  <si>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∆L6-10лэп,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</si>
  <si>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∆L0,4лэп,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</si>
  <si>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∆L35тп_лэп,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</si>
  <si>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∆L6-10тп_лэп,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</si>
  <si>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∆L0,4тп_лэп,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</si>
  <si>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Sтппотр, показатель максимальной мощности присоединяемых потребителей электрической энергии, МВт</t>
  </si>
  <si>
    <t>Sтпэх, 
показатель макс. мощности энергопринимающих устр-в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</si>
  <si>
    <t>Кзагр, 
показатель степени загрузки трансформаторной подстанции</t>
  </si>
  <si>
    <t>P6-10з_тр, 
показатель замены силовых (авто-) трансформаторов, МВА</t>
  </si>
  <si>
    <t>L6-10з_лэп, показатель замены линий электропередачи, км</t>
  </si>
  <si>
    <t>L0,4з_лэп, показатель замены линий электропередачи, км</t>
  </si>
  <si>
    <t>В6-10з, 
показатель замены выключателей, шт.</t>
  </si>
  <si>
    <t>В0,4з, 
показатель замены выключателей, шт.</t>
  </si>
  <si>
    <t>∆ПОдист,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</si>
  <si>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∆Пsaidi, показатель оценки изменения средней продолжительности прекращения передачи электрической энергии потребителям услуг</t>
  </si>
  <si>
    <t>∆Пsaifi, показатель оценки изменения средней частоты прекращения передачи электрической энергии потребителям услуг</t>
  </si>
  <si>
    <t>∆Пens, показатель оценки изменения объема недоотпущенной электрической энергии</t>
  </si>
  <si>
    <t>Nсд_тпр,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</si>
  <si>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Nнссд_тпр, показатель числа обязательств сетевой организации по осуществлению тех. прис., исполненных в рамках инвестиционной программы с нарушением установленного срока тех. прис.</t>
  </si>
  <si>
    <t>Фтз, 
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</si>
  <si>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Фоив, 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</si>
  <si>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Фтрр, 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</si>
  <si>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Фит, 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</si>
  <si>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Фхо, 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</si>
  <si>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Фнэ, 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отн. к сфере электроэнергетики,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</si>
  <si>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</si>
  <si>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</si>
  <si>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</si>
  <si>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</si>
  <si>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</si>
  <si>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</si>
  <si>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</si>
  <si>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</si>
  <si>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</si>
  <si>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</si>
  <si>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</si>
  <si>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</si>
  <si>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</si>
  <si>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</si>
  <si>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</si>
  <si>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</si>
  <si>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</si>
  <si>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</si>
  <si>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</si>
  <si>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</si>
  <si>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</si>
  <si>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</si>
  <si>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</si>
  <si>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</si>
  <si>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</si>
  <si>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</si>
  <si>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</si>
  <si>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</si>
  <si>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</si>
  <si>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</si>
  <si>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</si>
  <si>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</si>
  <si>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</si>
  <si>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</si>
  <si>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</si>
  <si>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</si>
  <si>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</si>
  <si>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</si>
  <si>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</si>
  <si>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</si>
  <si>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</si>
  <si>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</si>
  <si>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</si>
  <si>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</si>
  <si>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</si>
  <si>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</si>
  <si>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</si>
  <si>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</si>
  <si>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</si>
  <si>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</si>
  <si>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</si>
  <si>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</si>
  <si>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</si>
  <si>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</si>
  <si>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</si>
  <si>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</si>
  <si>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</si>
  <si>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</si>
  <si>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</si>
  <si>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</si>
  <si>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0.4</t>
  </si>
  <si>
    <t>0.6</t>
  </si>
  <si>
    <t>Кировская область</t>
  </si>
  <si>
    <t>нд</t>
  </si>
  <si>
    <t>1.1.1.3</t>
  </si>
  <si>
    <t>Технологическое присоединение энергопринимающих устройств потребителей свыше 150 кВт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</si>
  <si>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</si>
  <si>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</si>
  <si>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</si>
  <si>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</si>
  <si>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1.2.1.1</t>
  </si>
  <si>
    <t>Реконструкция трансформаторных и иных подстанций</t>
  </si>
  <si>
    <t>Реконструкция узлового пункта УП-1450 путем замены узлового пункта на узловой пункт марки ШР-11 с двумя рубильниками на 400А и 8 отходящими группами</t>
  </si>
  <si>
    <t>O_003566</t>
  </si>
  <si>
    <t>2026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</si>
  <si>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</si>
  <si>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</si>
  <si>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РТП-1 в части телемеханики путём установки шкафа телемеханики</t>
  </si>
  <si>
    <t>O_004648</t>
  </si>
  <si>
    <t>Техническое перевооружение оборудования РТП-124 в части телемеханики путём установки шкафа телемеханики</t>
  </si>
  <si>
    <t>O_004646</t>
  </si>
  <si>
    <t>Техническое перевооружение оборудования ТП-1296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</si>
  <si>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O_003635</t>
  </si>
  <si>
    <t>Техническое перевооружение оборудования ТП-1306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</si>
  <si>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O_003636</t>
  </si>
  <si>
    <t>Техническое перевооружение оборудования ТП-1338 в части РЗА путём установки терминалов микропроцессорной защиты c функциями направленной ОЗЗ, ОМП и осциллографированием (2шт), путём установки шкафа телемеханики со встроенной системой бесперебойного питания.</t>
  </si>
  <si>
    <t>O_003637</t>
  </si>
  <si>
    <t>Техническое перевооружение оборудования ТП-488 (1СШ на яч. ТП-535 с.ш.) в части РЗА путём установки терминала микропроцессорной защиты c функциями направленной ОЗЗ, ОМП и осциллографированием (1 шт).</t>
  </si>
  <si>
    <t>O_003646</t>
  </si>
  <si>
    <t>Техническое перевооружение оборудования ТП-529 в чати РЗА, путем замены электромеханических защит  на микропроцессорные терминалы защит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</si>
  <si>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O_003647</t>
  </si>
  <si>
    <t>Техническое перевооружение оборудования ТП-881 в части телемеханики путём установки шкафа телемеханики со встроенной системой бесперебойного питания.</t>
  </si>
  <si>
    <t>O_003652</t>
  </si>
  <si>
    <t>Техническое перевооружение оборудования ТП-1365 в части телемеханики путём установки шкафа телемеханики со встроенной системой бесперебойного питания.</t>
  </si>
  <si>
    <t>O_003653</t>
  </si>
  <si>
    <t>Техническое перевооружение оборудования ТП-1292  путём установки шкафа бесперебойного питания (МикроШОТ).</t>
  </si>
  <si>
    <t>O_003654</t>
  </si>
  <si>
    <t>Техническое перевооружение оборудования РТП-111 в части РЗА путём установки централизованной микропроцессорной защиты от замыкания на землю.</t>
  </si>
  <si>
    <t>O_004061</t>
  </si>
  <si>
    <t>Техническое перевооружение оборудования РТП-110 в части РЗА путём установки централизованной микропроцессорной защиты от замыкания на землю.</t>
  </si>
  <si>
    <t>O_004062</t>
  </si>
  <si>
    <t>Техническое перевооружение оборудования ТП-1178 в части телемеханики путём установки шкафа телемеханики со встроенной системой бесперебойного питания.</t>
  </si>
  <si>
    <t>O_004076</t>
  </si>
  <si>
    <t>Техническое перевооружение оборудования РТП-14 в чати РЗА, путем замены электромеханических защит  на микропроцессорные терминалы защит c функциями направленной ОЗЗ, ОМП и осциллографированием (8 шт), путём установки шкафа телемеханики, шкафа ШОТ.</t>
  </si>
  <si>
    <t>O_004077</t>
  </si>
  <si>
    <t>Техническое перевооружение оборудования ТП-496 (2СШ на яч. ТП-127 2 с.ш., яч ТП-461 1 с.ш. в части РЗА путём установки терминалов микропроцессорной защиты c функциями направленной ОЗЗ, ОМП и осциллографированием (2 шт), путём установки шкафа телемеханики со встроенной системой бесперебойного питания.</t>
  </si>
  <si>
    <t>O_004078</t>
  </si>
  <si>
    <t>Техническое перевооружение оборудования ТП-1323  путём установки шкафа бесперебойного питания (МикроШОТ).</t>
  </si>
  <si>
    <t>O_004080</t>
  </si>
  <si>
    <t>Техническое перевооружение оборудования РТП-115  путём замены шкафа БПТ, БПН на шкаф оперативного тока ШОТ.</t>
  </si>
  <si>
    <t>O_004081</t>
  </si>
  <si>
    <t>Техническое перевооружение оборудования ТП-1006 (1СШ на ТП-1005 2СШ в части РЗА путём установки терминала микропроцессорной защиты c функциями направленной ОЗЗ, ОМП и осциллографированием (1шт), путём установки шкафа телемеханики со встроенной системой бесперебойного питания.</t>
  </si>
  <si>
    <t>O_004084</t>
  </si>
  <si>
    <t>1.2.2.1</t>
  </si>
  <si>
    <t>Реконструкция линий электропередачи</t>
  </si>
  <si>
    <t>Строительство КЛ 6 кВ ТП 448-ТП 254 (ввод в ТП 448) путем замены силового эл.кабеля марки АСБ 3*120, длиной 0,133 км с увеличением протяженности трассы на кабель марки ААБ2лШв-3*150 длиной 0,146 км</t>
  </si>
  <si>
    <t>O_004008</t>
  </si>
  <si>
    <t>Строительство КЛ 6 кВ ТП 284-ТП 448 путем замены силового эл.кабеля марки АСБ 3*120, длиной 0,423 км с увеличением протяженности трассы на кабель марки ААБ2лШв-3*240 длиной 0,419 км</t>
  </si>
  <si>
    <t>O_004009</t>
  </si>
  <si>
    <t>Строительство КЛ 6 кВ ТП 197-ТП 997 путем замены силового эл.кабеля марки ААБ 3*70, длиной 0,058 км с увеличением протяженности трассы на кабель марки ААБ2лШв-3*150 длиной 0,068 км</t>
  </si>
  <si>
    <t>O_004010</t>
  </si>
  <si>
    <t>Строительство КЛ 6 кВ ТП 104-ТП 503 2СШ путем замены силового эл.кабеля марки ААБЛу 3*120, длиной 0,184 км с увеличением протяженности трассы на кабель марки ААБ2лШв-3*240 длиной 0,2 км</t>
  </si>
  <si>
    <t>O_004011</t>
  </si>
  <si>
    <t>Строительство КЛ 6 кВ ТП 466-ТП 503 1СШ путем замены силового эл.кабеля марки ЦАСБу 3*120, длиной 0,664 км с увеличением протяженности трассы на кабель марки ААБ2лШв-3*240 длиной 0,682 км</t>
  </si>
  <si>
    <t>O_004012</t>
  </si>
  <si>
    <t>Строительство КЛ 6 кВ РТП 21 1СШ-ТП 466 путем замены силового эл.кабеля марки ААШв 3*95, длиной 0,29 км с увеличением длины трассы на кабель марки ААБ2лШв-3*240 длиной 0,272 км</t>
  </si>
  <si>
    <t>O_004013</t>
  </si>
  <si>
    <t>Строительство КЛ 6 кВ РТП 17 2СШ-ТП 490 2СШ путем замены силового эл.кабеля марки АСБ 3*95, длиной 0,350 км с увеличением протяженности трассы на кабель марки ААБ2лШв-3*240 длиной 0,321</t>
  </si>
  <si>
    <t>O_004014</t>
  </si>
  <si>
    <t>Строительство КЛ-6кВ ТП-186 (2с)-ТП-454 путем замены силового эл.кабеля марки АСБ 3*70, длиной 0,356 км с увеличением протяженности трассы на кабель марки ААБ2лШв-3*240 длиной 0,31</t>
  </si>
  <si>
    <t>O_004015</t>
  </si>
  <si>
    <t>СтроительствоКЛ-6кВ РТП-16 (2с)-ТП-193 путем замены силового эл.кабеля марки ААБ 3*95, длиной 0,570 км с увеличением протяженности трассы на кабель марки ААБ2лШв-3*240 длиной 0,587</t>
  </si>
  <si>
    <t>O_004016</t>
  </si>
  <si>
    <t>Строительство КЛ-6кВ ТП-246-ТП-411 путем замены силового эл.кабеля марки АСБ 3*95, длиной 0,271 км  на кабель марки ААБ2лШв-3*240 длиной 0,271 км</t>
  </si>
  <si>
    <t>O_004017</t>
  </si>
  <si>
    <t>Строительство КЛ-6кВ ТП-246-ТП-446 путем замены силового эл.кабеля марки ААШв 3*95, длиной 0,120 км с увеличением протяженности трассы на кабель марки ААБ2лШв-3*240 длиной 0,173 км</t>
  </si>
  <si>
    <t>O_004018</t>
  </si>
  <si>
    <t>Строительство КЛ-6кВ ТП-411 (2с)-ТП-464 путем замены силового эл.кабеля марки АСБ 3*120, длиной 1,179 км с увеличением протяженности трассы на кабель марки ААБ2лШв-3*240 длиной 1,16 км</t>
  </si>
  <si>
    <t>O_004020</t>
  </si>
  <si>
    <t>Строительство КЛ 6 кВ ТП 166-ТП 464 путем замены силового эл.кабеля марки ААШв 3*95, длиной 0,51 км с увеличением протяженности трассы на кабель марки ААБ2лШв-3*240 длиной 0,543 км</t>
  </si>
  <si>
    <t>O_004021</t>
  </si>
  <si>
    <t>1.2.2.2</t>
  </si>
  <si>
    <t>Модернизация, техническое перевооружение линий электропередачи</t>
  </si>
  <si>
    <t>Техническое перевооружение ВЛ-10 кВ отпайка от ф.2 оп.22 п/ст "ССК" - ТП-1870 путем замены голого провода А-35 на ж/б опорах с длиной трассы 0,103 км с увеличением протяженности трассы на провод 3СИП3-1х35 длиной 0,120  км, с заменой ж/б опор с выносом трассы ВЛ с территорий земельных участков частного жилого сектора.</t>
  </si>
  <si>
    <t>O_004523</t>
  </si>
  <si>
    <t>Техническое перевооружение ВЛИ-0,4КВ ТП-536 "Причальная" путем замены неизолированного  провода  А-16, на деревянных  опорах с длиной трассы 0,268  км с увеличением протяженности трассы на провод  СИП2а-4*25  с заменой деревянных опор на деревянные длиной 0,28 км.</t>
  </si>
  <si>
    <t>O_004148</t>
  </si>
  <si>
    <t>Техническое перевооружение ВЛ-0,4КВ ТП-276 "Город" путем замены неизолированного  провода  А-35, на ж/б опорах с длиной трассы 0,170  км с увеличением протяженности трассы на провод  СИП2а-3*35+1*54,6  без замены опор длиной 0,180 км.</t>
  </si>
  <si>
    <t>O_004149</t>
  </si>
  <si>
    <t>Техническое перевооружение ВЛ-0,4КВ УП-734 "Город" (от ТП-8) путем замены неизолированного  провода  А-35, на ж/б опорах с длиной трассы 0,121  км с увеличением протяженности трассы на провод  СИП2а-3*35+1*54,6  без замены опор длиной 0,13 км.</t>
  </si>
  <si>
    <t>O_004150</t>
  </si>
  <si>
    <t>Техническое перевооружение ВЛ-0,4КВ ТП-1210 "Фидер №1" путем замены неизолированного  провода  А-25, на ж/б опорах с длиной трассы 0,192  км с увеличением протяженности трассы на провод  СИП2а-4*25  без замены опор длиной 0,2 км.</t>
  </si>
  <si>
    <t>O_004151</t>
  </si>
  <si>
    <t>Техническое перевооружение ВЛ-0,4КВ ТП-1705 "Кладбище" путем замены голого провода А-25 на деревянных опорах с длиной трассы 0.255 км (участок ВЛ) с увеличением протяженности трассы на провод  СИП2а-3х50+1х54,6 на деревянных опорах с заменой  деревянных опор ( с 1 по 4 и с 11 до 11/5) на ж/б опоры длиной 0,26 км.</t>
  </si>
  <si>
    <t>O_003972</t>
  </si>
  <si>
    <t>Техническое перевооружение ВЛ-10КВ п/ст "Беляево" ф.8-ТП-1630/1990  путем замены неизолированного провода 3А-95. 3АС-70 на деревянных  и ж/б опорах с длиной трассы 2,565  км с увеличением протяженности трасы  на провод 3СИП3-1х95 длиной 2,6 км с заменой всех  деревянных  опор на ж/б..</t>
  </si>
  <si>
    <t>O_004093</t>
  </si>
  <si>
    <t>Техническое перевооружение ВЛ-10КВ отп.от оп.№131 ВЛ-10КВ ПС "Русское" ф.2-оп.№31/ТП-10200 путем замены неизолированного провода 3А-50 (участок ВЛ от оп. 14 до 31) на деревянных опорах с длиной трассы 0,95 км с увеличением протяженности трасы  на провод 3СИП3-1х50 длиной 0,97 км с заменой 30% деревянных  опор на деревянные.</t>
  </si>
  <si>
    <t>O_004094</t>
  </si>
  <si>
    <t>Техническое перевооружение ВЛ-6 кВ ТП-479 - ТП-564/ТП-573 путем замены голого провода 3А-95 , 3А-70 (участок ВЛ) на деревянных опорах с длиной трассы 1,314 км с увеличением протяженности трассы на провод 3СИП3-1х70 длиной 1,32  км с заменой деревянных опор 30 %.</t>
  </si>
  <si>
    <t>O_004097</t>
  </si>
  <si>
    <t>Техническое перевооружение ВЛ-0,4КВ ТП-1640 "фид-3" путем замены неизолированного  провода  А-50,А-35  на деревянных опорах с длиной трассы 0,291 км с увеличением протяженности трассы на провод  СИП2а-3*50+1*54,6  длиной 0,210 км и провод СИП2а 4*25 длиной 0,1 км без замены опор.</t>
  </si>
  <si>
    <t>O_004098</t>
  </si>
  <si>
    <t>1.4</t>
  </si>
  <si>
    <t>Прочее новое строительство объектов электросетевого хозяйства, в том числе:</t>
  </si>
  <si>
    <t>СтроительствоТП-849 путем замены комплектной трансформаторной подстанции с оборудованием и силовым трансформатором ТМ-400/6 ,1 шт с уменьшением номинальной мощности трансформатора на комплектную трансформаторную подстанцию КТП-630/6/0,4 в бетонном исполнении с оборудованием (вык-ль 2 шт.) с силовым трансформатором марки ТМГz-160/6 , 1 шт.</t>
  </si>
  <si>
    <t>O_004104</t>
  </si>
  <si>
    <t>Строительство ТП-1183 путем замены трансформаторной подстанции кирпичное здание с оборудованием и силовым трансформатором марки ТМГz-250/10, 1 шт. на комплектную трансформаторную подстанцию КТП-630/10/0,4 киоского типа с оборудованием ( вык-ль 4 шт.) и силовой трансформатор марки ТМГz-250/10, 1 шт.</t>
  </si>
  <si>
    <t>O_004109</t>
  </si>
  <si>
    <t>Строительство КЛ-0,4кВ УП-31-УП-82 (от ТП-96)  путем замены силового эл.кабеля марки ААШв-3х70 длиной 0,06км с увеличением протяженности трассы на кабель марки АВБбШв-4х120 длиной 0,130км.</t>
  </si>
  <si>
    <t>O_004027</t>
  </si>
  <si>
    <t>Строительство КЛ-0,4кВ ФП-1-УП-32  путем замены силового эл.кабеля марки ААБ-3х70 длиной 0,102 км с увеличением протяженности трассы на кабель марки АВБбШв-4х240 длиной 0,13км.</t>
  </si>
  <si>
    <t>O_004028</t>
  </si>
  <si>
    <t>Строительство КЛ-10КВ ТП-1605-ТП-1974 (2с) (ввод в ТП-1605) путем замены силового эл.кабеля марки АСБ-3х70 длиной 0,112 км с увеличением протяженности трассы на кабель марки ААБ2лШв-3х150 длиной 0,119км.</t>
  </si>
  <si>
    <t>O_004052</t>
  </si>
  <si>
    <t>Строительство КЛ-0,4кВ ТП-459-УП-636 путем замены силового эл.кабеля марки ААШв-3х120, длиной 0,140 км с уменьшением протяженности трассы на кабель марки АВБбШв-4х120 длиной 0,116 км</t>
  </si>
  <si>
    <t>O_004167</t>
  </si>
  <si>
    <t>Строительство КЛ-0,4кВ УП-719-УП-614 (от ТП-459) путем замены силового эл.кабеля марки АПБШв-3х95+1х35, длиной 0,131 км с уменьшением протяженности трассы на кабель марки АВБбШв-4х120 длиной 0,128 км</t>
  </si>
  <si>
    <t>O_004168</t>
  </si>
  <si>
    <t>Строительство КЛ-0,4 кВ УП-837 -  УП-838 (от ТП-459) путем замены КЛ-0,4кВ ТП-459 - УП-838 с маркой электрокабеля ААШ-3х120 длиной 0,334 км с уменьшением протяженности трассы на кабель марки АВБбШв-4х120 общей длиной 0,146 км</t>
  </si>
  <si>
    <t>O_004169</t>
  </si>
  <si>
    <t>Строительство КЛ-0,4 кВ УП-635 -  УП-636 (от ТП-459) путем замены КЛ-0,4кВ ТП-459 - УП-719 с маркой электрокабеля ААБ-3х70 длиной 0,41 км с уменьшением протяженности трассы на кабель марки АВБбШв-4х120 общей длиной 0,122 км</t>
  </si>
  <si>
    <t>O_004170</t>
  </si>
  <si>
    <t>Строительство КЛ-0,4 кВ ТП-491 -  УП-719 (от ТП-459) путем замены КЛ-0,4кВ УП-719 - УП-636 (от ТП-459) с маркой электрокабеля ААБ-3х120 длиной 0,27 км с уменьшением протяженности трассы на кабель марки АВБбШв-4х150 общей длиной 0,225 км</t>
  </si>
  <si>
    <t>O_004171</t>
  </si>
  <si>
    <t>Строительство КЛ-6кВ РТП-2 (2с)-ТП-446 путем замены силового эл.кабеля марки ААШв 3*95, длиной 0,385 км с увеличением протяженности трассы на кабель марки ААБ2лШв-3*240 длиной 0,376 км</t>
  </si>
  <si>
    <t>O_004019</t>
  </si>
  <si>
    <t>Строительство КЛ-6КВ ФП-10 (1с)-ТП-214  путем замены силового эл.кабеля марки АСБ-3х240 длиной 0,551км с увеличением протяженности трассы на кабель марки ААБ2лШв-3х240 длиной 0,635 км.</t>
  </si>
  <si>
    <t>O_003569</t>
  </si>
  <si>
    <t>Строительство КЛ-6КВ ТП-314-ТП-340 каб.А,Б  путем замены силового эл.кабеля марки АСБ-3х95 длиной 0,566 км с уменьшением протяженности трассы на кабель марки ААБ2лШв-3х150 длиной 0,468 км.</t>
  </si>
  <si>
    <t>O_003677</t>
  </si>
  <si>
    <t>Строительство ТП-1673 путем замены комплектной трансформаторной подстанции киоского типа с оборудованием и силовым трансформатором марки ТМ-250/10, 1 шт. на комплектную трансформаторную подстанцию КТП-630/10/0,4 киоского типа с оборудованием ( вык-ль 1 шт.) и силовой  трансформатор марки ТМГ-250/10, 1 шт</t>
  </si>
  <si>
    <t>O_003544</t>
  </si>
  <si>
    <t>Строительство ТП-486 путем замены комплектной трансформаторной подстанции киоского типа с оборудованием и силовым трансформатором марки ТМГz-400/6, 1 шт. на комплектную трансформаторную подстанцию КТП-630/6/0,4 киоского типа с оборудованием ( вык-ль 2 шт.) и силовой  трансформатор марки ТМГz-160/6, 1 шт</t>
  </si>
  <si>
    <t>O_003545</t>
  </si>
  <si>
    <t>Строительство ТП-164 путем замены комплектной трансформаторной подстанции киоского типа с оборудованием и силовым трансформатором марки ТМГ-250/6, 1 шт. на комплектную трансформаторную подстанцию КТП-630/6/0,4 киоского типа с оборудованием ( вык-ль 1 шт.) и силовой  трансформатор марки ТМГz-100/6, 1 шт.</t>
  </si>
  <si>
    <t>O_003546</t>
  </si>
  <si>
    <t>Строительство КЛ-6КВ ТП-293-ТП-294  путем замены силового эл.кабеля марки ААБ-3х95 длиной 0,2 км с увеличением протяженности трассы на кабель марки ААБ2лШв-3х150 длиной 0,226 км.</t>
  </si>
  <si>
    <t>O_004323</t>
  </si>
  <si>
    <t>Строительство КЛ-6КВ ТП-294-ТП-298  путем замены силового эл.кабеля марки ААБ-3х95 длиной 0,367 км с уменьшением протяженности трассы на кабель марки ААБ2лШв-3х150 длиной 0,314 км.</t>
  </si>
  <si>
    <t>O_004324</t>
  </si>
  <si>
    <t>Строительство КЛ-6КВ ТП-303-ТП-310  путем замены силового эл.кабеля марки АСБ-3х95 длиной 0,18 км с увеличением протяженности трассы на кабель марки ААБ2лШв-3х150 длиной 0,186км.</t>
  </si>
  <si>
    <t>O_004325</t>
  </si>
  <si>
    <t>Строительство КЛ-6КВ ТП-310-ТП-328  путем замены силового эл.кабеля марки ААБ-3х120 длиной 0,97 км  с уменьшением протяженности трассы на кабель марки ААБ2лШв-3х240 длиной 0,938 км.</t>
  </si>
  <si>
    <t>O_004326</t>
  </si>
  <si>
    <t>Строительство КЛ-6КВ ТП-311-ТП-323  путем замены силового эл.кабеля марки АСБ-3х95 длиной 0,347 км с увеличением протяженности трассы на кабель марки ААБ2лШв-3х150 длиной 0,355 км.</t>
  </si>
  <si>
    <t>O_004327</t>
  </si>
  <si>
    <t>Строительство КЛ-6КВ ТП-314-ТП-315  путем замены силового эл.кабеля марки СБ-3х185 длиной 0,35 км с увеличением протяженности трассы на кабель марки ААБ2лШв-3х240 длиной 0,362 км.</t>
  </si>
  <si>
    <t>O_004328</t>
  </si>
  <si>
    <t>Строительство КЛ-6КВ ТП-314-ТП-317  путем замены силового эл.кабеля марки ААШв-3х95 длиной 0,355 км с уменьшением протяженности трассы на кабель марки ААБ2лШв-3х150 длиной 0,293 км.</t>
  </si>
  <si>
    <t>O_004329</t>
  </si>
  <si>
    <t>Строительство КЛ-6КВ ТП-319-ТП-380  путем замены силового эл.кабеля марки АСБ-3х95 длиной 0,551 км с увеличением протяженности трассы на кабель марки ААБ2лШв-3х240 длиной 0,615 км.</t>
  </si>
  <si>
    <t>O_004330</t>
  </si>
  <si>
    <t>Строительство КЛ-6КВ ТП-347-ТП-348  путем замены силового эл.кабеля марки ААБ-3х50 длиной 0,462 км с увеличением протяженности трассы на кабель марки ААБ2лШв-3х150 длиной 0,59 км.</t>
  </si>
  <si>
    <t>O_004331</t>
  </si>
  <si>
    <t>Строительство КЛ-6КВ ФП-9 (2с)-ТП-380 путем замены силового эл.кабеля марки АСБ-3х95 длиной 0,738 км с увеличением протяженности трассы на кабель марки ААБ2лШв-3х240 длиной 0,836км.</t>
  </si>
  <si>
    <t>O_004253</t>
  </si>
  <si>
    <t>Строительство КЛ-6КВ ФП-9 (2с)-ТП-339 (2с) путем замены силового эл.кабеля марки АСБ-3х95 длиной 0,404 км с увеличением протяженности трассы на кабель марки ААБ2лШв-3х240 длиной 0,405км.</t>
  </si>
  <si>
    <t>O_004254</t>
  </si>
  <si>
    <t>Строительство КЛ-6КВ ФП-8 (3с)-ФП-9 (2с) путем замены силового эл.кабеля марки СБ-3х185 длиной 2,302 км с увеличением протяженности трассы на кабель марки ААБ2лШв-3х240 длиной 2,582 км.</t>
  </si>
  <si>
    <t>O_004255</t>
  </si>
  <si>
    <t>Строительство КЛ-6КВ ФП-8 (2с)-ТП-327 путем замены силового эл.кабеля марки ААШв-3х120 длиной 0,732 км с увеличением протяженности трассы на кабель марки ААБ2лШв-3х240 длиной 0,96 км.</t>
  </si>
  <si>
    <t>O_004256</t>
  </si>
  <si>
    <t>Строительство КЛ-6КВ ФП-8 (2с)-ТП-326 путем замены силового эл.кабеля марки АСБ-3х240 длиной 0,475 км с увеличением протяженности трассы на кабель марки ААБ2лШв-3х240 длиной 0,493 км.</t>
  </si>
  <si>
    <t>O_004257</t>
  </si>
  <si>
    <t>Строительство КЛ-6КВ ФП-10 (3с)-ТП-320 (2с) путем замены силового эл.кабеля марки ААБ-3х70 длиной 0,38 км с уменьшением протяженности трассы на кабель марки ААБ2лШв-3х240 длиной 0,367 км.</t>
  </si>
  <si>
    <t>O_004259</t>
  </si>
  <si>
    <t>Строительство КЛ-6КВ ФП-10 (3с)-ТП-294 путем замены силового эл.кабеля марки ААБ-3х95 длиной 0,345 км с увеличением протяженности трассы на кабель марки ААБ2лШв-3х240 длиной 0,443 км.</t>
  </si>
  <si>
    <t>O_004260</t>
  </si>
  <si>
    <t>Строительство КЛ-6КВ ФП-10 (2с)-ТП-320 (1с)  путем замены силового эл.кабеля марки ААБ-3х70 длиной 0,396 км с уменьшением протяженности трассы на кабель марки ААБ2лШв-3х150 длиной 0,367 км.</t>
  </si>
  <si>
    <t>O_004261</t>
  </si>
  <si>
    <t>Строительство КЛ-6КВ ФП-10 (2с)-ТП-295 путем замены силового эл.кабеля марки АСБ-3х95 длиной 0,4 км с увеличением протяженности трассы на кабель марки ААБ2лШв-3х150 длиной 0,553 км.</t>
  </si>
  <si>
    <t>O_004262</t>
  </si>
  <si>
    <t>Строительство КЛ-6КВ ФП-10 (1с)-ТП-312 путем замены силового эл.кабеля марки ААБ-3х120 длиной 1,061 км с увеличением протяженности трассы на кабель марки ААБ2лШв-3х240 длиной 1,182 км.</t>
  </si>
  <si>
    <t>O_004263</t>
  </si>
  <si>
    <t>Строительство КЛ-6КВ ТП-279-ТП-295  путем замены силового эл.кабеля марки АСБ-3х95 длиной 0.67 км с уменьшениемпротяженности трассы на кабель марки ААБ2лШв-3х150 длиной 0.532 км.</t>
  </si>
  <si>
    <t>O_004264</t>
  </si>
  <si>
    <t>Строительство КЛ-6КВ ТП-279 (1с)-ТП-339 (1с)  путем замены силового эл.кабеля марки АСБ-3х95 длиной 0.78 км с уменьшением протяженности трассы на кабель марки ААБ2лШв-3х150 длиной 0.431 км.</t>
  </si>
  <si>
    <t>O_004265</t>
  </si>
  <si>
    <t>Строительство КЛ-6КВ п/ст "Маяк" ф.12 -ФП-10 (3с) каб.Б  путем замены силового эл.кабеля марки АСБ-3х240 длиной 1,676 км с уменьшением протяженности трассы на кабель марки ААБ2лШв-3х240 длиной 1,669 км.</t>
  </si>
  <si>
    <t>O_004278</t>
  </si>
  <si>
    <t>Строительство КЛ-6КВ п/ст "Маяк" ф.12 -ФП-10 (3с) каб.А  путем замены силового эл.кабеля марки АСБ-3х120 длиной 1,351 км с увеличением протяженности трассы на кабель марки ААБ2лШв-3х240 длиной 1,669 км.</t>
  </si>
  <si>
    <t>O_004279</t>
  </si>
  <si>
    <t>Строительство КЛ-10КВ ФП-8 (1с)-ТП-1324 (2с)  путем замены силового эл.кабеля марки ААШв 3х95 длиной 0,555 км с уменьшением протяженности трассы на кабель марки ААБ2лШв-3х240 длиной 0,509 км.</t>
  </si>
  <si>
    <t>O_004280</t>
  </si>
  <si>
    <t>Строительство КЛ-10КВ ФП-8 (1с)-ТП-1285  путем замены силового эл.кабеля марки АСБ 3х95 длиной 0,374 км с уменьшением протяженности трассы на кабель марки ААБ2лШв-3х150 длиной 0,358км.</t>
  </si>
  <si>
    <t>O_004281</t>
  </si>
  <si>
    <t>Строительство КЛ-10КВ ТП-1656 (2с)-ТП-1657  путем замены силового эл.кабеля марки ААБ 3х240 длиной 0,795 км с уменьшением протяженности трассы на кабель марки ААБ2лШв-3х150 длиной 0,59 км.</t>
  </si>
  <si>
    <t>O_004282</t>
  </si>
  <si>
    <t>Строительство КЛ-10КВ ТП-1655-ТП-1656 (1с)  путем замены силового эл.кабеля марки ААШв 3х120 длиной 2,275 км с увеличением протяженности трассы на кабель марки ААБ2лШв-3х150 длиной 2,327 км.</t>
  </si>
  <si>
    <t>O_004283</t>
  </si>
  <si>
    <t>Строительство КЛ-10КВ ТП-1337-ТП-1338 (2с)  путем замены силового эл.кабеля марки ААБ 3х150 длиной 0,109 км с уменьшением протяженности трассы на кабель марки ААБ2лШв-3х150 длиной 0,099км.</t>
  </si>
  <si>
    <t>O_004284</t>
  </si>
  <si>
    <t>Строительство КЛ-10КВ ТП-1336-ТП-1337  путем замены силового эл.кабеля марки ААШв 3х95 длиной 0,229 км с увеличением протяженности трассы на кабель марки ААБ2лШв-3х150 длиной 0,256км.</t>
  </si>
  <si>
    <t>O_004285</t>
  </si>
  <si>
    <t>Строительство КЛ-10КВ ТП-1325 (2с)-ТП-1326  путем замены силового эл.кабеля марки АСБ-3х120 длиной 0,193 км с уменьшением протяженности трассы на кабель марки ААБ2лШв-3х150 длиной 0,141км.</t>
  </si>
  <si>
    <t>O_004286</t>
  </si>
  <si>
    <t>Строительство КЛ-10КВ ТП-1323 (2с)-ТП-1344 (2с)  путем замены силового эл.кабеля марки ААШв-3х95 длиной 0,558 км с уменьшением протяженности трассы на кабель марки ААБ2лШв-3х120 длиной 0,425 км</t>
  </si>
  <si>
    <t>O_004288</t>
  </si>
  <si>
    <t>Строительство КЛ-10КВ ТП-1319 (1с)-ТП-1337  путем замены силового эл.кабеля марки АСБ-3х95 длиной 0,335 км с увеличением протяженности трассы на кабель марки ААБ2лШв-3х150 длиной 0,389 км.</t>
  </si>
  <si>
    <t>O_004289</t>
  </si>
  <si>
    <t>Строительство КЛ-6кВ ТП-862-ТП-863 путем замены силового электрокабеля марки ААБ 3х120 длиной 0,360 км с увеличением протяженности трассы на кабель марки ААБ2лШв-3х120 длиной 0,418 км</t>
  </si>
  <si>
    <t>O_004315</t>
  </si>
  <si>
    <t>Строительство КЛ-6кВ ТП-818 – ТП-3041  путем замены силового электрокабеля марки ААБ 3х70 длиной 0,460 км с уменьшением протяженности трассы на кабель марки ААБ2лШв-3х120 длиной 0,406 км</t>
  </si>
  <si>
    <t>O_004316</t>
  </si>
  <si>
    <t>Строительство ТП-1870 путем замены трансформаторной подстанции киоскового типа с оборудованием на комплектную трансформаторную подстанцию КТП-400/10/0,4 киоскового типа с оборудованием (ВН - 2 шт., без силового трансформатора) с выносом с частного земельного участка на новое место расположения ТП.</t>
  </si>
  <si>
    <t>O_004522</t>
  </si>
  <si>
    <t>Строительство КЛ-0,4кВ ТП-444-УП-1112 путем замены силового эл.кабеля марки ААШв-3х150, длиной 0,130 км с увеличением протяженности трассы на кабель марки АВБбШв-4х120 длиной 0,140 км</t>
  </si>
  <si>
    <t>O_004565</t>
  </si>
  <si>
    <t>Строительство КЛ-0,4кВ УП-1082-УП-1112 (от ТП-444) путем замены силового эл.кабеля марки ААШв-3х150, длиной 0,278 км с уменьшением протяженности трассы на кабель марки АВБбШв-4х120 длиной 0,210 км</t>
  </si>
  <si>
    <t>O_004566</t>
  </si>
  <si>
    <t>Строительство КЛ-6 кВ ТП-35 (1 с.ш.) - ТП-437(1 с.ш.) путем замены силового эл.кабеля марки ААБ-3х120, длиной 0,165 км с увеличением протяженности трассы на кабель марки ААБ2лШв-3х150 длиной 0,323 км</t>
  </si>
  <si>
    <t>O_004657</t>
  </si>
  <si>
    <t>1.6</t>
  </si>
  <si>
    <t>Прочие инвестиционные проекты, в том числе:</t>
  </si>
  <si>
    <t>Приобретение автомобиля повышенной проходимости до 3.5т (цв. схема по ГОСТ Р 50574-2002 - "Аварийная служба")</t>
  </si>
  <si>
    <t>O_004446</t>
  </si>
  <si>
    <t>O_004447</t>
  </si>
  <si>
    <t>O_004448</t>
  </si>
  <si>
    <t>Приобрнетение автомобиля более 3.5т с двухрядной кабиной</t>
  </si>
  <si>
    <t>O_004351</t>
  </si>
  <si>
    <t>Приобретение автомобиля повышенной проходимости до 3.5т</t>
  </si>
  <si>
    <t>O_004192</t>
  </si>
  <si>
    <t>Приобретение вилочного погрузчика грузоподъемностью 5т</t>
  </si>
  <si>
    <t>O_004193</t>
  </si>
  <si>
    <t>O_004194</t>
  </si>
  <si>
    <t>O_004195</t>
  </si>
  <si>
    <t>O_004196</t>
  </si>
  <si>
    <t>O_004197</t>
  </si>
  <si>
    <t>Приобретение автомобиля повышенной проходимости до 3.5 т</t>
  </si>
  <si>
    <t>O_004198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</si>
  <si>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</si>
  <si>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</si>
  <si>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</si>
  <si>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</si>
  <si>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</si>
  <si>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</si>
  <si>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</si>
  <si>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</si>
  <si>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</si>
  <si>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</si>
  <si>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</si>
  <si>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</si>
  <si>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</si>
  <si>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</si>
  <si>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</si>
  <si>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</si>
  <si>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</si>
  <si>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</si>
  <si>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</si>
  <si>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</si>
  <si>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Год раскрытия информации: 2024 год</t>
  </si>
  <si>
    <t>на 2026 год</t>
  </si>
  <si>
    <t>Утвержденные плановые значения показателей приведены в соответствии с распоряжением Министерства  энергетики и жилищно- коммунального хозяйства Кировской области от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</si>
</sst>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;\-#,##0.000;&quot;нд&quot;"/>
    <numFmt numFmtId="165" formatCode="0.000"/>
    <numFmt numFmtId="166" formatCode="#,##0.00000_ ;\-#,##0.00000\ 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left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5" fontId="1" fillId="0" borderId="6" xfId="1" applyNumberFormat="1" applyFont="1" applyFill="1" applyBorder="1" applyAlignment="1">
      <alignment horizontal="center" vertical="center"/>
    </xf>
    <xf numFmtId="165" fontId="1" fillId="0" borderId="6" xfId="1" applyNumberFormat="1" applyFont="1" applyFill="1" applyBorder="1" applyAlignment="1">
      <alignment horizontal="left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4" fontId="7" fillId="0" borderId="6" xfId="1" applyNumberFormat="1" applyFont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5" fontId="7" fillId="0" borderId="0" xfId="1" applyNumberFormat="1" applyFont="1" applyBorder="1"/>
    <xf numFmtId="164" fontId="9" fillId="0" borderId="6" xfId="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left"/>
    </xf>
    <xf numFmtId="1" fontId="1" fillId="0" borderId="5" xfId="0" applyNumberFormat="1" applyFont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6" fillId="0" borderId="6" xfId="1" applyNumberFormat="1" applyFont="1" applyBorder="1" applyAlignment="1">
      <alignment horizontal="center" vertical="center"/>
    </xf>
    <xf numFmtId="1" fontId="7" fillId="0" borderId="6" xfId="1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9"/>
  <sheetViews>
    <sheetView tabSelected="1" topLeftCell="A3" zoomScale="70" zoomScaleNormal="70" workbookViewId="0">
      <selection activeCell="A11" sqref="A11:AH11"/>
    </sheetView>
  </sheetViews>
  <sheetFormatPr defaultColWidth="9" defaultRowHeight="15.75" x14ac:dyDescent="0.25"/>
  <cols>
    <col min="1" max="1" width="10.140625" style="34" customWidth="1"/>
    <col min="2" max="2" width="54.42578125" style="34" customWidth="1"/>
    <col min="3" max="3" width="12.140625" style="34" customWidth="1"/>
    <col min="4" max="43" width="10" style="34" customWidth="1"/>
    <col min="44" max="44" width="10" style="42" customWidth="1"/>
    <col min="45" max="59" width="10" style="34" customWidth="1"/>
    <col min="60" max="68" width="9" style="34" customWidth="1"/>
    <col min="69" max="16384" width="9" style="37"/>
  </cols>
  <sheetData>
    <row r="1" spans="1:60" s="34" customFormat="1" ht="18.95" hidden="1" customHeight="1" x14ac:dyDescent="0.25">
      <c r="AH1" s="35" t="s">
        <v>0</v>
      </c>
      <c r="AR1" s="42"/>
    </row>
    <row r="2" spans="1:60" s="34" customFormat="1" ht="18.95" hidden="1" customHeight="1" x14ac:dyDescent="0.25">
      <c r="AH2" s="3" t="s">
        <v>1</v>
      </c>
      <c r="AR2" s="42"/>
    </row>
    <row r="3" spans="1:60" s="34" customFormat="1" x14ac:dyDescent="0.25">
      <c r="AH3" s="3" t="s">
        <v>2</v>
      </c>
      <c r="AR3" s="42"/>
    </row>
    <row r="4" spans="1:60" s="34" customFormat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R4" s="42"/>
    </row>
    <row r="5" spans="1:60" s="34" customFormat="1" x14ac:dyDescent="0.25">
      <c r="O5" s="36" t="s">
        <v>357</v>
      </c>
      <c r="AR5" s="42"/>
    </row>
    <row r="6" spans="1:60" s="34" customForma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R6" s="42"/>
    </row>
    <row r="7" spans="1:60" s="34" customFormat="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R7" s="42"/>
    </row>
    <row r="8" spans="1:60" s="34" customFormat="1" x14ac:dyDescent="0.25">
      <c r="AR8" s="42"/>
    </row>
    <row r="9" spans="1:60" s="34" customFormat="1" ht="18.95" customHeight="1" x14ac:dyDescent="0.25">
      <c r="A9" s="53" t="s">
        <v>356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R9" s="42"/>
    </row>
    <row r="10" spans="1:60" s="34" customFormat="1" ht="18.95" customHeight="1" x14ac:dyDescent="0.25">
      <c r="AR10" s="42"/>
    </row>
    <row r="11" spans="1:60" s="34" customFormat="1" ht="18.95" customHeight="1" x14ac:dyDescent="0.25">
      <c r="A11" s="53" t="s">
        <v>358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R11" s="42"/>
    </row>
    <row r="12" spans="1:60" s="34" customFormat="1" ht="15.95" customHeight="1" x14ac:dyDescent="0.25">
      <c r="A12" s="53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R12" s="42"/>
    </row>
    <row r="13" spans="1:60" s="34" customFormat="1" ht="15.95" customHeight="1" x14ac:dyDescent="0.25">
      <c r="AR13" s="42"/>
    </row>
    <row r="14" spans="1:60" s="34" customFormat="1" ht="128.1" customHeight="1" x14ac:dyDescent="0.25">
      <c r="A14" s="58" t="s">
        <v>7</v>
      </c>
      <c r="B14" s="58" t="s">
        <v>8</v>
      </c>
      <c r="C14" s="58" t="s">
        <v>9</v>
      </c>
      <c r="D14" s="57" t="s">
        <v>10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 t="s">
        <v>11</v>
      </c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 t="s">
        <v>12</v>
      </c>
      <c r="AM14" s="57"/>
      <c r="AN14" s="57"/>
      <c r="AO14" s="57"/>
      <c r="AP14" s="57"/>
      <c r="AQ14" s="57"/>
      <c r="AR14" s="57" t="s">
        <v>13</v>
      </c>
      <c r="AS14" s="57"/>
      <c r="AT14" s="57"/>
      <c r="AU14" s="57"/>
      <c r="AV14" s="57" t="s">
        <v>14</v>
      </c>
      <c r="AW14" s="57"/>
      <c r="AX14" s="57"/>
      <c r="AY14" s="57"/>
      <c r="AZ14" s="57"/>
      <c r="BA14" s="57"/>
      <c r="BB14" s="57" t="s">
        <v>15</v>
      </c>
      <c r="BC14" s="57"/>
      <c r="BD14" s="57"/>
      <c r="BE14" s="57"/>
      <c r="BF14" s="57" t="s">
        <v>16</v>
      </c>
      <c r="BG14" s="57"/>
    </row>
    <row r="15" spans="1:60" s="34" customFormat="1" ht="224.1" customHeight="1" x14ac:dyDescent="0.25">
      <c r="A15" s="59"/>
      <c r="B15" s="59"/>
      <c r="C15" s="59"/>
      <c r="D15" s="57" t="s">
        <v>17</v>
      </c>
      <c r="E15" s="57"/>
      <c r="F15" s="57" t="s">
        <v>18</v>
      </c>
      <c r="G15" s="57"/>
      <c r="H15" s="61" t="s">
        <v>19</v>
      </c>
      <c r="I15" s="61"/>
      <c r="J15" s="57" t="s">
        <v>20</v>
      </c>
      <c r="K15" s="57"/>
      <c r="L15" s="57" t="s">
        <v>21</v>
      </c>
      <c r="M15" s="57"/>
      <c r="N15" s="57" t="s">
        <v>22</v>
      </c>
      <c r="O15" s="57"/>
      <c r="P15" s="57" t="s">
        <v>23</v>
      </c>
      <c r="Q15" s="57"/>
      <c r="R15" s="57" t="s">
        <v>24</v>
      </c>
      <c r="S15" s="57"/>
      <c r="T15" s="57" t="s">
        <v>25</v>
      </c>
      <c r="U15" s="57"/>
      <c r="V15" s="57" t="s">
        <v>26</v>
      </c>
      <c r="W15" s="57"/>
      <c r="X15" s="57" t="s">
        <v>27</v>
      </c>
      <c r="Y15" s="57"/>
      <c r="Z15" s="57" t="s">
        <v>28</v>
      </c>
      <c r="AA15" s="57"/>
      <c r="AB15" s="57" t="s">
        <v>29</v>
      </c>
      <c r="AC15" s="57"/>
      <c r="AD15" s="57" t="s">
        <v>30</v>
      </c>
      <c r="AE15" s="57"/>
      <c r="AF15" s="57" t="s">
        <v>31</v>
      </c>
      <c r="AG15" s="57"/>
      <c r="AH15" s="57" t="s">
        <v>32</v>
      </c>
      <c r="AI15" s="57"/>
      <c r="AJ15" s="57" t="s">
        <v>33</v>
      </c>
      <c r="AK15" s="57"/>
      <c r="AL15" s="57" t="s">
        <v>34</v>
      </c>
      <c r="AM15" s="57"/>
      <c r="AN15" s="57" t="s">
        <v>35</v>
      </c>
      <c r="AO15" s="57"/>
      <c r="AP15" s="57" t="s">
        <v>36</v>
      </c>
      <c r="AQ15" s="57"/>
      <c r="AR15" s="57" t="s">
        <v>37</v>
      </c>
      <c r="AS15" s="57"/>
      <c r="AT15" s="57" t="s">
        <v>38</v>
      </c>
      <c r="AU15" s="57"/>
      <c r="AV15" s="57" t="s">
        <v>39</v>
      </c>
      <c r="AW15" s="57"/>
      <c r="AX15" s="57" t="s">
        <v>40</v>
      </c>
      <c r="AY15" s="57"/>
      <c r="AZ15" s="57" t="s">
        <v>41</v>
      </c>
      <c r="BA15" s="57"/>
      <c r="BB15" s="57" t="s">
        <v>42</v>
      </c>
      <c r="BC15" s="57"/>
      <c r="BD15" s="57" t="s">
        <v>43</v>
      </c>
      <c r="BE15" s="57"/>
      <c r="BF15" s="57" t="s">
        <v>44</v>
      </c>
      <c r="BG15" s="57"/>
    </row>
    <row r="16" spans="1:60" s="34" customFormat="1" ht="51" customHeight="1" x14ac:dyDescent="0.25">
      <c r="A16" s="60"/>
      <c r="B16" s="60"/>
      <c r="C16" s="60"/>
      <c r="D16" s="33" t="s">
        <v>45</v>
      </c>
      <c r="E16" s="33" t="s">
        <v>46</v>
      </c>
      <c r="F16" s="33" t="s">
        <v>45</v>
      </c>
      <c r="G16" s="33" t="s">
        <v>46</v>
      </c>
      <c r="H16" s="33" t="s">
        <v>45</v>
      </c>
      <c r="I16" s="33" t="s">
        <v>46</v>
      </c>
      <c r="J16" s="33" t="s">
        <v>45</v>
      </c>
      <c r="K16" s="33" t="s">
        <v>46</v>
      </c>
      <c r="L16" s="33" t="s">
        <v>45</v>
      </c>
      <c r="M16" s="33" t="s">
        <v>46</v>
      </c>
      <c r="N16" s="33" t="s">
        <v>45</v>
      </c>
      <c r="O16" s="33" t="s">
        <v>46</v>
      </c>
      <c r="P16" s="33" t="s">
        <v>45</v>
      </c>
      <c r="Q16" s="33" t="s">
        <v>46</v>
      </c>
      <c r="R16" s="33" t="s">
        <v>45</v>
      </c>
      <c r="S16" s="33" t="s">
        <v>46</v>
      </c>
      <c r="T16" s="33" t="s">
        <v>45</v>
      </c>
      <c r="U16" s="33" t="s">
        <v>46</v>
      </c>
      <c r="V16" s="33" t="s">
        <v>45</v>
      </c>
      <c r="W16" s="33" t="s">
        <v>46</v>
      </c>
      <c r="X16" s="33" t="s">
        <v>45</v>
      </c>
      <c r="Y16" s="33" t="s">
        <v>46</v>
      </c>
      <c r="Z16" s="33" t="s">
        <v>45</v>
      </c>
      <c r="AA16" s="33" t="s">
        <v>46</v>
      </c>
      <c r="AB16" s="33" t="s">
        <v>45</v>
      </c>
      <c r="AC16" s="33" t="s">
        <v>46</v>
      </c>
      <c r="AD16" s="33" t="s">
        <v>45</v>
      </c>
      <c r="AE16" s="33" t="s">
        <v>46</v>
      </c>
      <c r="AF16" s="33" t="s">
        <v>45</v>
      </c>
      <c r="AG16" s="33" t="s">
        <v>46</v>
      </c>
      <c r="AH16" s="33" t="s">
        <v>45</v>
      </c>
      <c r="AI16" s="33" t="s">
        <v>46</v>
      </c>
      <c r="AJ16" s="33" t="s">
        <v>45</v>
      </c>
      <c r="AK16" s="33" t="s">
        <v>46</v>
      </c>
      <c r="AL16" s="33" t="s">
        <v>45</v>
      </c>
      <c r="AM16" s="33" t="s">
        <v>46</v>
      </c>
      <c r="AN16" s="33" t="s">
        <v>45</v>
      </c>
      <c r="AO16" s="33" t="s">
        <v>46</v>
      </c>
      <c r="AP16" s="33" t="s">
        <v>45</v>
      </c>
      <c r="AQ16" s="33" t="s">
        <v>46</v>
      </c>
      <c r="AR16" s="43" t="s">
        <v>45</v>
      </c>
      <c r="AS16" s="33" t="s">
        <v>46</v>
      </c>
      <c r="AT16" s="33" t="s">
        <v>45</v>
      </c>
      <c r="AU16" s="33" t="s">
        <v>46</v>
      </c>
      <c r="AV16" s="33" t="s">
        <v>45</v>
      </c>
      <c r="AW16" s="33" t="s">
        <v>46</v>
      </c>
      <c r="AX16" s="33" t="s">
        <v>45</v>
      </c>
      <c r="AY16" s="33" t="s">
        <v>46</v>
      </c>
      <c r="AZ16" s="33" t="s">
        <v>45</v>
      </c>
      <c r="BA16" s="33" t="s">
        <v>46</v>
      </c>
      <c r="BB16" s="33" t="s">
        <v>45</v>
      </c>
      <c r="BC16" s="33" t="s">
        <v>46</v>
      </c>
      <c r="BD16" s="33" t="s">
        <v>45</v>
      </c>
      <c r="BE16" s="33" t="s">
        <v>46</v>
      </c>
      <c r="BF16" s="33" t="s">
        <v>45</v>
      </c>
      <c r="BG16" s="33" t="s">
        <v>46</v>
      </c>
      <c r="BH16" s="1"/>
    </row>
    <row r="17" spans="1:61" s="3" customFormat="1" ht="15.95" customHeight="1" x14ac:dyDescent="0.25">
      <c r="A17" s="2">
        <v>1</v>
      </c>
      <c r="B17" s="2">
        <v>2</v>
      </c>
      <c r="C17" s="2">
        <v>3</v>
      </c>
      <c r="D17" s="32" t="s">
        <v>47</v>
      </c>
      <c r="E17" s="32" t="s">
        <v>48</v>
      </c>
      <c r="F17" s="32" t="s">
        <v>49</v>
      </c>
      <c r="G17" s="32" t="s">
        <v>50</v>
      </c>
      <c r="H17" s="32" t="s">
        <v>51</v>
      </c>
      <c r="I17" s="32" t="s">
        <v>52</v>
      </c>
      <c r="J17" s="32" t="s">
        <v>53</v>
      </c>
      <c r="K17" s="32" t="s">
        <v>54</v>
      </c>
      <c r="L17" s="32" t="s">
        <v>55</v>
      </c>
      <c r="M17" s="32" t="s">
        <v>56</v>
      </c>
      <c r="N17" s="32" t="s">
        <v>57</v>
      </c>
      <c r="O17" s="32" t="s">
        <v>58</v>
      </c>
      <c r="P17" s="32" t="s">
        <v>59</v>
      </c>
      <c r="Q17" s="32" t="s">
        <v>60</v>
      </c>
      <c r="R17" s="32" t="s">
        <v>61</v>
      </c>
      <c r="S17" s="32" t="s">
        <v>62</v>
      </c>
      <c r="T17" s="32" t="s">
        <v>63</v>
      </c>
      <c r="U17" s="32" t="s">
        <v>64</v>
      </c>
      <c r="V17" s="32" t="s">
        <v>65</v>
      </c>
      <c r="W17" s="32" t="s">
        <v>66</v>
      </c>
      <c r="X17" s="32" t="s">
        <v>67</v>
      </c>
      <c r="Y17" s="32" t="s">
        <v>68</v>
      </c>
      <c r="Z17" s="32" t="s">
        <v>69</v>
      </c>
      <c r="AA17" s="32" t="s">
        <v>70</v>
      </c>
      <c r="AB17" s="32" t="s">
        <v>71</v>
      </c>
      <c r="AC17" s="32" t="s">
        <v>72</v>
      </c>
      <c r="AD17" s="32" t="s">
        <v>73</v>
      </c>
      <c r="AE17" s="32" t="s">
        <v>74</v>
      </c>
      <c r="AF17" s="32" t="s">
        <v>75</v>
      </c>
      <c r="AG17" s="32" t="s">
        <v>76</v>
      </c>
      <c r="AH17" s="32" t="s">
        <v>77</v>
      </c>
      <c r="AI17" s="32" t="s">
        <v>78</v>
      </c>
      <c r="AJ17" s="32" t="s">
        <v>79</v>
      </c>
      <c r="AK17" s="32" t="s">
        <v>80</v>
      </c>
      <c r="AL17" s="32" t="s">
        <v>81</v>
      </c>
      <c r="AM17" s="32" t="s">
        <v>82</v>
      </c>
      <c r="AN17" s="32" t="s">
        <v>83</v>
      </c>
      <c r="AO17" s="32" t="s">
        <v>84</v>
      </c>
      <c r="AP17" s="32" t="s">
        <v>85</v>
      </c>
      <c r="AQ17" s="32" t="s">
        <v>86</v>
      </c>
      <c r="AR17" s="2" t="s">
        <v>87</v>
      </c>
      <c r="AS17" s="32" t="s">
        <v>88</v>
      </c>
      <c r="AT17" s="32" t="s">
        <v>89</v>
      </c>
      <c r="AU17" s="32" t="s">
        <v>90</v>
      </c>
      <c r="AV17" s="32" t="s">
        <v>91</v>
      </c>
      <c r="AW17" s="32" t="s">
        <v>92</v>
      </c>
      <c r="AX17" s="32" t="s">
        <v>93</v>
      </c>
      <c r="AY17" s="32" t="s">
        <v>94</v>
      </c>
      <c r="AZ17" s="32" t="s">
        <v>95</v>
      </c>
      <c r="BA17" s="32" t="s">
        <v>96</v>
      </c>
      <c r="BB17" s="32" t="s">
        <v>97</v>
      </c>
      <c r="BC17" s="32" t="s">
        <v>98</v>
      </c>
      <c r="BD17" s="32" t="s">
        <v>99</v>
      </c>
      <c r="BE17" s="32" t="s">
        <v>100</v>
      </c>
      <c r="BF17" s="32" t="s">
        <v>101</v>
      </c>
      <c r="BG17" s="32" t="s">
        <v>102</v>
      </c>
      <c r="BH17" s="1"/>
    </row>
    <row r="18" spans="1:61" s="6" customFormat="1" ht="32.1" customHeight="1" x14ac:dyDescent="0.25">
      <c r="A18" s="9">
        <v>0</v>
      </c>
      <c r="B18" s="10" t="s">
        <v>103</v>
      </c>
      <c r="C18" s="11" t="s">
        <v>104</v>
      </c>
      <c r="D18" s="5">
        <f t="shared" ref="D18:W18" si="0">SUMIFS(D:D,$C:$C,"Г",$A:$A,"0.*")</f>
        <v>0</v>
      </c>
      <c r="E18" s="5">
        <f t="shared" si="0"/>
        <v>0</v>
      </c>
      <c r="F18" s="5">
        <f t="shared" si="0"/>
        <v>0</v>
      </c>
      <c r="G18" s="5">
        <f t="shared" si="0"/>
        <v>0</v>
      </c>
      <c r="H18" s="5">
        <f t="shared" si="0"/>
        <v>3.33</v>
      </c>
      <c r="I18" s="5">
        <f t="shared" si="0"/>
        <v>0</v>
      </c>
      <c r="J18" s="5">
        <f t="shared" si="0"/>
        <v>0.78000000000000014</v>
      </c>
      <c r="K18" s="5">
        <f t="shared" si="0"/>
        <v>0</v>
      </c>
      <c r="L18" s="5">
        <f t="shared" si="0"/>
        <v>-0.50800000000000001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11.63524</v>
      </c>
      <c r="Q18" s="5">
        <f t="shared" si="0"/>
        <v>0</v>
      </c>
      <c r="R18" s="5">
        <f t="shared" si="0"/>
        <v>22.993850000000002</v>
      </c>
      <c r="S18" s="5">
        <f t="shared" si="0"/>
        <v>0</v>
      </c>
      <c r="T18" s="5">
        <f t="shared" si="0"/>
        <v>16.7</v>
      </c>
      <c r="U18" s="5">
        <f t="shared" si="0"/>
        <v>0</v>
      </c>
      <c r="V18" s="5">
        <f t="shared" si="0"/>
        <v>0</v>
      </c>
      <c r="W18" s="5">
        <f t="shared" si="0"/>
        <v>0</v>
      </c>
      <c r="X18" s="5" t="s">
        <v>108</v>
      </c>
      <c r="Y18" s="5" t="s">
        <v>108</v>
      </c>
      <c r="Z18" s="12">
        <v>19.693000000000005</v>
      </c>
      <c r="AA18" s="12">
        <f>SUMIFS(AA:AA,$C:$C,"Г",$A:$A,"0.*")</f>
        <v>0</v>
      </c>
      <c r="AB18" s="12">
        <f>SUMIFS(AB:AB,$C:$C,"Г",$A:$A,"0.*")</f>
        <v>23.909000000000002</v>
      </c>
      <c r="AC18" s="12">
        <f>SUMIFS(AC:AC,$C:$C,"Г",$A:$A,"0.*")</f>
        <v>0</v>
      </c>
      <c r="AD18" s="12">
        <f>SUMIFS(AD:AD,$C:$C,"Г",$A:$A,"0.*")</f>
        <v>1.347</v>
      </c>
      <c r="AE18" s="12">
        <f>SUMIFS(AE:AE,$C:$C,"Г",$A:$A,"0.*")</f>
        <v>0</v>
      </c>
      <c r="AF18" s="5">
        <v>36</v>
      </c>
      <c r="AG18" s="5">
        <f>SUMIFS(AG:AG,$C:$C,"Г",$A:$A,"0.*")</f>
        <v>0</v>
      </c>
      <c r="AH18" s="5">
        <f>SUMIFS(AH:AH,$C:$C,"Г",$A:$A,"0.*")</f>
        <v>2</v>
      </c>
      <c r="AI18" s="5">
        <f>SUMIFS(AI:AI,$C:$C,"Г",$A:$A,"0.*")</f>
        <v>0</v>
      </c>
      <c r="AJ18" s="5" t="s">
        <v>108</v>
      </c>
      <c r="AK18" s="5">
        <f t="shared" ref="AK18:BG18" si="1">SUMIFS(AK:AK,$C:$C,"Г",$A:$A,"0.*")</f>
        <v>0</v>
      </c>
      <c r="AL18" s="5">
        <f t="shared" si="1"/>
        <v>0</v>
      </c>
      <c r="AM18" s="5">
        <f t="shared" si="1"/>
        <v>0</v>
      </c>
      <c r="AN18" s="5">
        <f t="shared" si="1"/>
        <v>0</v>
      </c>
      <c r="AO18" s="5">
        <f t="shared" si="1"/>
        <v>0</v>
      </c>
      <c r="AP18" s="5">
        <f t="shared" si="1"/>
        <v>0</v>
      </c>
      <c r="AQ18" s="5">
        <f t="shared" si="1"/>
        <v>0</v>
      </c>
      <c r="AR18" s="44">
        <f t="shared" si="1"/>
        <v>810</v>
      </c>
      <c r="AS18" s="5">
        <f t="shared" si="1"/>
        <v>0</v>
      </c>
      <c r="AT18" s="5">
        <f t="shared" si="1"/>
        <v>0</v>
      </c>
      <c r="AU18" s="5">
        <f t="shared" si="1"/>
        <v>0</v>
      </c>
      <c r="AV18" s="5">
        <f t="shared" si="1"/>
        <v>0</v>
      </c>
      <c r="AW18" s="5">
        <f t="shared" si="1"/>
        <v>0</v>
      </c>
      <c r="AX18" s="5">
        <f t="shared" si="1"/>
        <v>0</v>
      </c>
      <c r="AY18" s="5">
        <f t="shared" si="1"/>
        <v>0</v>
      </c>
      <c r="AZ18" s="5">
        <f t="shared" si="1"/>
        <v>0</v>
      </c>
      <c r="BA18" s="5">
        <f t="shared" si="1"/>
        <v>0</v>
      </c>
      <c r="BB18" s="5">
        <f t="shared" si="1"/>
        <v>0</v>
      </c>
      <c r="BC18" s="5">
        <f t="shared" si="1"/>
        <v>0</v>
      </c>
      <c r="BD18" s="5">
        <f t="shared" si="1"/>
        <v>32.176842919999999</v>
      </c>
      <c r="BE18" s="5">
        <f t="shared" si="1"/>
        <v>0</v>
      </c>
      <c r="BF18" s="5">
        <f t="shared" si="1"/>
        <v>0</v>
      </c>
      <c r="BG18" s="5">
        <f t="shared" si="1"/>
        <v>0</v>
      </c>
    </row>
    <row r="19" spans="1:61" s="6" customFormat="1" ht="32.1" customHeight="1" x14ac:dyDescent="0.25">
      <c r="A19" s="9">
        <v>1</v>
      </c>
      <c r="B19" s="10" t="s">
        <v>107</v>
      </c>
      <c r="C19" s="11" t="s">
        <v>104</v>
      </c>
      <c r="D19" s="5" t="s">
        <v>108</v>
      </c>
      <c r="E19" s="5" t="s">
        <v>108</v>
      </c>
      <c r="F19" s="5" t="s">
        <v>108</v>
      </c>
      <c r="G19" s="5" t="s">
        <v>108</v>
      </c>
      <c r="H19" s="5" t="s">
        <v>108</v>
      </c>
      <c r="I19" s="5" t="s">
        <v>108</v>
      </c>
      <c r="J19" s="5" t="s">
        <v>108</v>
      </c>
      <c r="K19" s="5" t="s">
        <v>108</v>
      </c>
      <c r="L19" s="5" t="s">
        <v>108</v>
      </c>
      <c r="M19" s="5" t="s">
        <v>108</v>
      </c>
      <c r="N19" s="5" t="s">
        <v>108</v>
      </c>
      <c r="O19" s="5" t="s">
        <v>108</v>
      </c>
      <c r="P19" s="5" t="s">
        <v>108</v>
      </c>
      <c r="Q19" s="5" t="s">
        <v>108</v>
      </c>
      <c r="R19" s="5" t="s">
        <v>108</v>
      </c>
      <c r="S19" s="5" t="s">
        <v>108</v>
      </c>
      <c r="T19" s="5" t="s">
        <v>108</v>
      </c>
      <c r="U19" s="5" t="s">
        <v>108</v>
      </c>
      <c r="V19" s="5" t="s">
        <v>108</v>
      </c>
      <c r="W19" s="5" t="s">
        <v>108</v>
      </c>
      <c r="X19" s="5" t="s">
        <v>108</v>
      </c>
      <c r="Y19" s="5" t="s">
        <v>108</v>
      </c>
      <c r="Z19" s="12" t="s">
        <v>108</v>
      </c>
      <c r="AA19" s="12" t="s">
        <v>108</v>
      </c>
      <c r="AB19" s="12" t="s">
        <v>108</v>
      </c>
      <c r="AC19" s="12" t="s">
        <v>108</v>
      </c>
      <c r="AD19" s="12" t="s">
        <v>108</v>
      </c>
      <c r="AE19" s="12" t="s">
        <v>108</v>
      </c>
      <c r="AF19" s="5" t="s">
        <v>108</v>
      </c>
      <c r="AG19" s="5" t="s">
        <v>108</v>
      </c>
      <c r="AH19" s="5" t="s">
        <v>108</v>
      </c>
      <c r="AI19" s="5" t="s">
        <v>108</v>
      </c>
      <c r="AJ19" s="5" t="s">
        <v>108</v>
      </c>
      <c r="AK19" s="5" t="s">
        <v>108</v>
      </c>
      <c r="AL19" s="5" t="s">
        <v>108</v>
      </c>
      <c r="AM19" s="5" t="s">
        <v>108</v>
      </c>
      <c r="AN19" s="5" t="s">
        <v>108</v>
      </c>
      <c r="AO19" s="5" t="s">
        <v>108</v>
      </c>
      <c r="AP19" s="5" t="s">
        <v>108</v>
      </c>
      <c r="AQ19" s="5" t="s">
        <v>108</v>
      </c>
      <c r="AR19" s="44" t="s">
        <v>108</v>
      </c>
      <c r="AS19" s="5" t="s">
        <v>108</v>
      </c>
      <c r="AT19" s="5" t="s">
        <v>108</v>
      </c>
      <c r="AU19" s="5" t="s">
        <v>108</v>
      </c>
      <c r="AV19" s="5" t="s">
        <v>108</v>
      </c>
      <c r="AW19" s="5" t="s">
        <v>108</v>
      </c>
      <c r="AX19" s="5" t="s">
        <v>108</v>
      </c>
      <c r="AY19" s="5" t="s">
        <v>108</v>
      </c>
      <c r="AZ19" s="5" t="s">
        <v>108</v>
      </c>
      <c r="BA19" s="5" t="s">
        <v>108</v>
      </c>
      <c r="BB19" s="5" t="s">
        <v>108</v>
      </c>
      <c r="BC19" s="5" t="s">
        <v>108</v>
      </c>
      <c r="BD19" s="5" t="s">
        <v>108</v>
      </c>
      <c r="BE19" s="5" t="s">
        <v>108</v>
      </c>
      <c r="BF19" s="5" t="s">
        <v>108</v>
      </c>
      <c r="BG19" s="5" t="s">
        <v>108</v>
      </c>
    </row>
    <row r="20" spans="1:61" s="6" customFormat="1" ht="15.95" customHeight="1" x14ac:dyDescent="0.25">
      <c r="A20" s="13" t="s">
        <v>336</v>
      </c>
      <c r="B20" s="10" t="s">
        <v>337</v>
      </c>
      <c r="C20" s="11" t="s">
        <v>104</v>
      </c>
      <c r="D20" s="5">
        <f t="shared" ref="D20:W20" si="2">SUMIFS(D:D,$C:$C,"Г",$A:$A,"1.1")</f>
        <v>0</v>
      </c>
      <c r="E20" s="5">
        <f t="shared" si="2"/>
        <v>0</v>
      </c>
      <c r="F20" s="5">
        <f t="shared" si="2"/>
        <v>0</v>
      </c>
      <c r="G20" s="5">
        <f t="shared" si="2"/>
        <v>0</v>
      </c>
      <c r="H20" s="5">
        <f t="shared" si="2"/>
        <v>3.33</v>
      </c>
      <c r="I20" s="5">
        <f t="shared" si="2"/>
        <v>0</v>
      </c>
      <c r="J20" s="5">
        <f t="shared" si="2"/>
        <v>0</v>
      </c>
      <c r="K20" s="5">
        <f t="shared" si="2"/>
        <v>0</v>
      </c>
      <c r="L20" s="5">
        <f t="shared" si="2"/>
        <v>0</v>
      </c>
      <c r="M20" s="5">
        <f t="shared" si="2"/>
        <v>0</v>
      </c>
      <c r="N20" s="5">
        <f t="shared" si="2"/>
        <v>0</v>
      </c>
      <c r="O20" s="5">
        <f t="shared" si="2"/>
        <v>0</v>
      </c>
      <c r="P20" s="5">
        <f t="shared" si="2"/>
        <v>11.63524</v>
      </c>
      <c r="Q20" s="5">
        <f t="shared" si="2"/>
        <v>0</v>
      </c>
      <c r="R20" s="5">
        <f t="shared" si="2"/>
        <v>22.993850000000002</v>
      </c>
      <c r="S20" s="5">
        <f t="shared" si="2"/>
        <v>0</v>
      </c>
      <c r="T20" s="5">
        <f t="shared" si="2"/>
        <v>16.7</v>
      </c>
      <c r="U20" s="5">
        <f t="shared" si="2"/>
        <v>0</v>
      </c>
      <c r="V20" s="5">
        <f t="shared" si="2"/>
        <v>0</v>
      </c>
      <c r="W20" s="5">
        <f t="shared" si="2"/>
        <v>0</v>
      </c>
      <c r="X20" s="5" t="s">
        <v>108</v>
      </c>
      <c r="Y20" s="5" t="s">
        <v>108</v>
      </c>
      <c r="Z20" s="12">
        <v>0</v>
      </c>
      <c r="AA20" s="12">
        <f>SUMIFS(AA:AA,$C:$C,"Г",$A:$A,"1.1")</f>
        <v>0</v>
      </c>
      <c r="AB20" s="12">
        <f>SUMIFS(AB:AB,$C:$C,"Г",$A:$A,"1.1")</f>
        <v>0</v>
      </c>
      <c r="AC20" s="12">
        <f>SUMIFS(AC:AC,$C:$C,"Г",$A:$A,"1.1")</f>
        <v>0</v>
      </c>
      <c r="AD20" s="12">
        <f>SUMIFS(AD:AD,$C:$C,"Г",$A:$A,"1.1")</f>
        <v>0</v>
      </c>
      <c r="AE20" s="12">
        <f>SUMIFS(AE:AE,$C:$C,"Г",$A:$A,"1.1")</f>
        <v>0</v>
      </c>
      <c r="AF20" s="5">
        <v>0</v>
      </c>
      <c r="AG20" s="5">
        <f t="shared" ref="AG20:BG20" si="3">SUMIFS(AG:AG,$C:$C,"Г",$A:$A,"1.1")</f>
        <v>0</v>
      </c>
      <c r="AH20" s="5">
        <f t="shared" si="3"/>
        <v>0</v>
      </c>
      <c r="AI20" s="5">
        <f t="shared" si="3"/>
        <v>0</v>
      </c>
      <c r="AJ20" s="5">
        <f t="shared" si="3"/>
        <v>0</v>
      </c>
      <c r="AK20" s="5">
        <f t="shared" si="3"/>
        <v>0</v>
      </c>
      <c r="AL20" s="5">
        <f t="shared" si="3"/>
        <v>0</v>
      </c>
      <c r="AM20" s="5">
        <f t="shared" si="3"/>
        <v>0</v>
      </c>
      <c r="AN20" s="5">
        <f t="shared" si="3"/>
        <v>0</v>
      </c>
      <c r="AO20" s="5">
        <f t="shared" si="3"/>
        <v>0</v>
      </c>
      <c r="AP20" s="5">
        <f t="shared" si="3"/>
        <v>0</v>
      </c>
      <c r="AQ20" s="5">
        <f t="shared" si="3"/>
        <v>0</v>
      </c>
      <c r="AR20" s="44">
        <f t="shared" si="3"/>
        <v>810</v>
      </c>
      <c r="AS20" s="5">
        <f t="shared" si="3"/>
        <v>0</v>
      </c>
      <c r="AT20" s="5">
        <f t="shared" si="3"/>
        <v>0</v>
      </c>
      <c r="AU20" s="5">
        <f t="shared" si="3"/>
        <v>0</v>
      </c>
      <c r="AV20" s="5">
        <f t="shared" si="3"/>
        <v>0</v>
      </c>
      <c r="AW20" s="5">
        <f t="shared" si="3"/>
        <v>0</v>
      </c>
      <c r="AX20" s="5">
        <f t="shared" si="3"/>
        <v>0</v>
      </c>
      <c r="AY20" s="5">
        <f t="shared" si="3"/>
        <v>0</v>
      </c>
      <c r="AZ20" s="5">
        <f t="shared" si="3"/>
        <v>0</v>
      </c>
      <c r="BA20" s="5">
        <f t="shared" si="3"/>
        <v>0</v>
      </c>
      <c r="BB20" s="5">
        <f t="shared" si="3"/>
        <v>0</v>
      </c>
      <c r="BC20" s="5">
        <f t="shared" si="3"/>
        <v>0</v>
      </c>
      <c r="BD20" s="5">
        <f t="shared" si="3"/>
        <v>0</v>
      </c>
      <c r="BE20" s="5">
        <f t="shared" si="3"/>
        <v>0</v>
      </c>
      <c r="BF20" s="5">
        <f t="shared" si="3"/>
        <v>0</v>
      </c>
      <c r="BG20" s="5">
        <f t="shared" si="3"/>
        <v>0</v>
      </c>
    </row>
    <row r="21" spans="1:61" s="6" customFormat="1" ht="15.95" customHeight="1" x14ac:dyDescent="0.25">
      <c r="A21" s="13" t="s">
        <v>338</v>
      </c>
      <c r="B21" s="10" t="s">
        <v>339</v>
      </c>
      <c r="C21" s="11" t="s">
        <v>104</v>
      </c>
      <c r="D21" s="5">
        <f t="shared" ref="D21:W21" si="4">SUMIFS(D:D,$C:$C,"Г",$A:$A,"1.2")</f>
        <v>0</v>
      </c>
      <c r="E21" s="5">
        <f t="shared" si="4"/>
        <v>0</v>
      </c>
      <c r="F21" s="5">
        <f t="shared" si="4"/>
        <v>0</v>
      </c>
      <c r="G21" s="5">
        <f t="shared" si="4"/>
        <v>0</v>
      </c>
      <c r="H21" s="5">
        <f t="shared" si="4"/>
        <v>0</v>
      </c>
      <c r="I21" s="5">
        <f t="shared" si="4"/>
        <v>0</v>
      </c>
      <c r="J21" s="5">
        <f t="shared" si="4"/>
        <v>0</v>
      </c>
      <c r="K21" s="5">
        <f t="shared" si="4"/>
        <v>0</v>
      </c>
      <c r="L21" s="5">
        <f t="shared" si="4"/>
        <v>0</v>
      </c>
      <c r="M21" s="5">
        <f t="shared" si="4"/>
        <v>0</v>
      </c>
      <c r="N21" s="5">
        <f t="shared" si="4"/>
        <v>0</v>
      </c>
      <c r="O21" s="5">
        <f t="shared" si="4"/>
        <v>0</v>
      </c>
      <c r="P21" s="5">
        <f t="shared" si="4"/>
        <v>0</v>
      </c>
      <c r="Q21" s="5">
        <f t="shared" si="4"/>
        <v>0</v>
      </c>
      <c r="R21" s="5">
        <f t="shared" si="4"/>
        <v>0</v>
      </c>
      <c r="S21" s="5">
        <f t="shared" si="4"/>
        <v>0</v>
      </c>
      <c r="T21" s="5">
        <f t="shared" si="4"/>
        <v>0</v>
      </c>
      <c r="U21" s="5">
        <f t="shared" si="4"/>
        <v>0</v>
      </c>
      <c r="V21" s="5">
        <f t="shared" si="4"/>
        <v>0</v>
      </c>
      <c r="W21" s="5">
        <f t="shared" si="4"/>
        <v>0</v>
      </c>
      <c r="X21" s="5" t="s">
        <v>108</v>
      </c>
      <c r="Y21" s="5" t="s">
        <v>108</v>
      </c>
      <c r="Z21" s="12">
        <v>19.693000000000005</v>
      </c>
      <c r="AA21" s="12">
        <f>SUMIFS(AA:AA,$C:$C,"Г",$A:$A,"1.2")</f>
        <v>0</v>
      </c>
      <c r="AB21" s="12">
        <f>SUMIFS(AB:AB,$C:$C,"Г",$A:$A,"1.2")</f>
        <v>0</v>
      </c>
      <c r="AC21" s="12">
        <f>SUMIFS(AC:AC,$C:$C,"Г",$A:$A,"1.2")</f>
        <v>0</v>
      </c>
      <c r="AD21" s="12">
        <f>SUMIFS(AD:AD,$C:$C,"Г",$A:$A,"1.2")</f>
        <v>0</v>
      </c>
      <c r="AE21" s="12">
        <f>SUMIFS(AE:AE,$C:$C,"Г",$A:$A,"1.2")</f>
        <v>0</v>
      </c>
      <c r="AF21" s="5">
        <v>22</v>
      </c>
      <c r="AG21" s="5">
        <f>SUMIFS(AG:AG,$C:$C,"Г",$A:$A,"1.2")</f>
        <v>0</v>
      </c>
      <c r="AH21" s="5">
        <f>SUMIFS(AH:AH,$C:$C,"Г",$A:$A,"1.2")</f>
        <v>2</v>
      </c>
      <c r="AI21" s="5">
        <f>SUMIFS(AI:AI,$C:$C,"Г",$A:$A,"1.2")</f>
        <v>0</v>
      </c>
      <c r="AJ21" s="5" t="s">
        <v>108</v>
      </c>
      <c r="AK21" s="5" t="s">
        <v>108</v>
      </c>
      <c r="AL21" s="5">
        <f t="shared" ref="AL21:AQ21" si="5">SUMIFS(AL:AL,$C:$C,"Г",$A:$A,"1.2")</f>
        <v>0</v>
      </c>
      <c r="AM21" s="5">
        <f t="shared" si="5"/>
        <v>0</v>
      </c>
      <c r="AN21" s="5">
        <f t="shared" si="5"/>
        <v>0</v>
      </c>
      <c r="AO21" s="5">
        <f t="shared" si="5"/>
        <v>0</v>
      </c>
      <c r="AP21" s="5">
        <f t="shared" si="5"/>
        <v>0</v>
      </c>
      <c r="AQ21" s="5">
        <f t="shared" si="5"/>
        <v>0</v>
      </c>
      <c r="AR21" s="44">
        <v>0</v>
      </c>
      <c r="AS21" s="5">
        <f t="shared" ref="AS21:BG21" si="6">SUMIFS(AS:AS,$C:$C,"Г",$A:$A,"1.2")</f>
        <v>0</v>
      </c>
      <c r="AT21" s="5">
        <f t="shared" si="6"/>
        <v>0</v>
      </c>
      <c r="AU21" s="5">
        <f t="shared" si="6"/>
        <v>0</v>
      </c>
      <c r="AV21" s="5">
        <f t="shared" si="6"/>
        <v>0</v>
      </c>
      <c r="AW21" s="5">
        <f t="shared" si="6"/>
        <v>0</v>
      </c>
      <c r="AX21" s="5">
        <f t="shared" si="6"/>
        <v>0</v>
      </c>
      <c r="AY21" s="5">
        <f t="shared" si="6"/>
        <v>0</v>
      </c>
      <c r="AZ21" s="5">
        <f t="shared" si="6"/>
        <v>0</v>
      </c>
      <c r="BA21" s="5">
        <f t="shared" si="6"/>
        <v>0</v>
      </c>
      <c r="BB21" s="5">
        <f t="shared" si="6"/>
        <v>0</v>
      </c>
      <c r="BC21" s="5">
        <f t="shared" si="6"/>
        <v>0</v>
      </c>
      <c r="BD21" s="5">
        <f t="shared" si="6"/>
        <v>0</v>
      </c>
      <c r="BE21" s="5">
        <f t="shared" si="6"/>
        <v>0</v>
      </c>
      <c r="BF21" s="5">
        <f t="shared" si="6"/>
        <v>0</v>
      </c>
      <c r="BG21" s="5">
        <f t="shared" si="6"/>
        <v>0</v>
      </c>
    </row>
    <row r="22" spans="1:61" s="7" customFormat="1" ht="32.1" customHeight="1" x14ac:dyDescent="0.25">
      <c r="A22" s="13" t="s">
        <v>340</v>
      </c>
      <c r="B22" s="14" t="s">
        <v>341</v>
      </c>
      <c r="C22" s="11" t="s">
        <v>104</v>
      </c>
      <c r="D22" s="5">
        <f t="shared" ref="D22:W22" si="7">SUMIFS(D:D,$C:$C,"Г",$A:$A,"1.3")</f>
        <v>0</v>
      </c>
      <c r="E22" s="5">
        <f t="shared" si="7"/>
        <v>0</v>
      </c>
      <c r="F22" s="5">
        <f t="shared" si="7"/>
        <v>0</v>
      </c>
      <c r="G22" s="5">
        <f t="shared" si="7"/>
        <v>0</v>
      </c>
      <c r="H22" s="5">
        <f t="shared" si="7"/>
        <v>0</v>
      </c>
      <c r="I22" s="5">
        <f t="shared" si="7"/>
        <v>0</v>
      </c>
      <c r="J22" s="5">
        <f t="shared" si="7"/>
        <v>0</v>
      </c>
      <c r="K22" s="5">
        <f t="shared" si="7"/>
        <v>0</v>
      </c>
      <c r="L22" s="5">
        <f t="shared" si="7"/>
        <v>0</v>
      </c>
      <c r="M22" s="5">
        <f t="shared" si="7"/>
        <v>0</v>
      </c>
      <c r="N22" s="5">
        <f t="shared" si="7"/>
        <v>0</v>
      </c>
      <c r="O22" s="5">
        <f t="shared" si="7"/>
        <v>0</v>
      </c>
      <c r="P22" s="5">
        <f t="shared" si="7"/>
        <v>0</v>
      </c>
      <c r="Q22" s="5">
        <f t="shared" si="7"/>
        <v>0</v>
      </c>
      <c r="R22" s="5">
        <f t="shared" si="7"/>
        <v>0</v>
      </c>
      <c r="S22" s="5">
        <f t="shared" si="7"/>
        <v>0</v>
      </c>
      <c r="T22" s="5">
        <f t="shared" si="7"/>
        <v>0</v>
      </c>
      <c r="U22" s="5">
        <f t="shared" si="7"/>
        <v>0</v>
      </c>
      <c r="V22" s="5">
        <f t="shared" si="7"/>
        <v>0</v>
      </c>
      <c r="W22" s="5">
        <f t="shared" si="7"/>
        <v>0</v>
      </c>
      <c r="X22" s="5" t="s">
        <v>108</v>
      </c>
      <c r="Y22" s="5" t="s">
        <v>108</v>
      </c>
      <c r="Z22" s="12">
        <v>0</v>
      </c>
      <c r="AA22" s="12">
        <f>SUMIFS(AA:AA,$C:$C,"Г",$A:$A,"1.3")</f>
        <v>0</v>
      </c>
      <c r="AB22" s="12">
        <f>SUMIFS(AB:AB,$C:$C,"Г",$A:$A,"1.3")</f>
        <v>0</v>
      </c>
      <c r="AC22" s="12">
        <f>SUMIFS(AC:AC,$C:$C,"Г",$A:$A,"1.3")</f>
        <v>0</v>
      </c>
      <c r="AD22" s="12">
        <f>SUMIFS(AD:AD,$C:$C,"Г",$A:$A,"1.3")</f>
        <v>0</v>
      </c>
      <c r="AE22" s="12">
        <f>SUMIFS(AE:AE,$C:$C,"Г",$A:$A,"1.3")</f>
        <v>0</v>
      </c>
      <c r="AF22" s="5">
        <v>0</v>
      </c>
      <c r="AG22" s="5">
        <f t="shared" ref="AG22:AQ22" si="8">SUMIFS(AG:AG,$C:$C,"Г",$A:$A,"1.3")</f>
        <v>0</v>
      </c>
      <c r="AH22" s="5">
        <f t="shared" si="8"/>
        <v>0</v>
      </c>
      <c r="AI22" s="5">
        <f t="shared" si="8"/>
        <v>0</v>
      </c>
      <c r="AJ22" s="5">
        <f t="shared" si="8"/>
        <v>0</v>
      </c>
      <c r="AK22" s="5">
        <f t="shared" si="8"/>
        <v>0</v>
      </c>
      <c r="AL22" s="5">
        <f t="shared" si="8"/>
        <v>0</v>
      </c>
      <c r="AM22" s="5">
        <f t="shared" si="8"/>
        <v>0</v>
      </c>
      <c r="AN22" s="5">
        <f t="shared" si="8"/>
        <v>0</v>
      </c>
      <c r="AO22" s="5">
        <f t="shared" si="8"/>
        <v>0</v>
      </c>
      <c r="AP22" s="5">
        <f t="shared" si="8"/>
        <v>0</v>
      </c>
      <c r="AQ22" s="5">
        <f t="shared" si="8"/>
        <v>0</v>
      </c>
      <c r="AR22" s="44">
        <v>0</v>
      </c>
      <c r="AS22" s="5">
        <f t="shared" ref="AS22:BG22" si="9">SUMIFS(AS:AS,$C:$C,"Г",$A:$A,"1.3")</f>
        <v>0</v>
      </c>
      <c r="AT22" s="5">
        <f t="shared" si="9"/>
        <v>0</v>
      </c>
      <c r="AU22" s="5">
        <f t="shared" si="9"/>
        <v>0</v>
      </c>
      <c r="AV22" s="5">
        <f t="shared" si="9"/>
        <v>0</v>
      </c>
      <c r="AW22" s="5">
        <f t="shared" si="9"/>
        <v>0</v>
      </c>
      <c r="AX22" s="5">
        <f t="shared" si="9"/>
        <v>0</v>
      </c>
      <c r="AY22" s="5">
        <f t="shared" si="9"/>
        <v>0</v>
      </c>
      <c r="AZ22" s="5">
        <f t="shared" si="9"/>
        <v>0</v>
      </c>
      <c r="BA22" s="5">
        <f t="shared" si="9"/>
        <v>0</v>
      </c>
      <c r="BB22" s="5">
        <f t="shared" si="9"/>
        <v>0</v>
      </c>
      <c r="BC22" s="5">
        <f t="shared" si="9"/>
        <v>0</v>
      </c>
      <c r="BD22" s="5">
        <f t="shared" si="9"/>
        <v>0</v>
      </c>
      <c r="BE22" s="5">
        <f t="shared" si="9"/>
        <v>0</v>
      </c>
      <c r="BF22" s="5">
        <f t="shared" si="9"/>
        <v>0</v>
      </c>
      <c r="BG22" s="5">
        <f t="shared" si="9"/>
        <v>0</v>
      </c>
      <c r="BI22" s="6"/>
    </row>
    <row r="23" spans="1:61" s="7" customFormat="1" ht="63" customHeight="1" x14ac:dyDescent="0.25">
      <c r="A23" s="13" t="s">
        <v>105</v>
      </c>
      <c r="B23" s="10" t="s">
        <v>342</v>
      </c>
      <c r="C23" s="11" t="s">
        <v>104</v>
      </c>
      <c r="D23" s="5">
        <f t="shared" ref="D23:W23" si="10">SUMIFS(D:D,$C:$C,"Г",$A:$A,"1.4")</f>
        <v>0</v>
      </c>
      <c r="E23" s="5">
        <f t="shared" si="10"/>
        <v>0</v>
      </c>
      <c r="F23" s="5">
        <f t="shared" si="10"/>
        <v>0</v>
      </c>
      <c r="G23" s="5">
        <f t="shared" si="10"/>
        <v>0</v>
      </c>
      <c r="H23" s="5">
        <f t="shared" si="10"/>
        <v>0</v>
      </c>
      <c r="I23" s="5">
        <f t="shared" si="10"/>
        <v>0</v>
      </c>
      <c r="J23" s="5">
        <f t="shared" si="10"/>
        <v>0.78000000000000014</v>
      </c>
      <c r="K23" s="5">
        <f t="shared" si="10"/>
        <v>0</v>
      </c>
      <c r="L23" s="5">
        <f t="shared" si="10"/>
        <v>-0.50800000000000001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5">
        <f t="shared" si="10"/>
        <v>0</v>
      </c>
      <c r="R23" s="5">
        <f t="shared" si="10"/>
        <v>0</v>
      </c>
      <c r="S23" s="5">
        <f t="shared" si="10"/>
        <v>0</v>
      </c>
      <c r="T23" s="5">
        <f t="shared" si="10"/>
        <v>0</v>
      </c>
      <c r="U23" s="5">
        <f t="shared" si="10"/>
        <v>0</v>
      </c>
      <c r="V23" s="5">
        <f t="shared" si="10"/>
        <v>0</v>
      </c>
      <c r="W23" s="5">
        <f t="shared" si="10"/>
        <v>0</v>
      </c>
      <c r="X23" s="5" t="s">
        <v>108</v>
      </c>
      <c r="Y23" s="5" t="s">
        <v>108</v>
      </c>
      <c r="Z23" s="12">
        <v>0</v>
      </c>
      <c r="AA23" s="12">
        <f>SUMIFS(AA:AA,$C:$C,"Г",$A:$A,"1.4")</f>
        <v>0</v>
      </c>
      <c r="AB23" s="12">
        <f>SUMIFS(AB:AB,$C:$C,"Г",$A:$A,"1.4")</f>
        <v>23.909000000000002</v>
      </c>
      <c r="AC23" s="12">
        <f>SUMIFS(AC:AC,$C:$C,"Г",$A:$A,"1.4")</f>
        <v>0</v>
      </c>
      <c r="AD23" s="12">
        <f>SUMIFS(AD:AD,$C:$C,"Г",$A:$A,"1.4")</f>
        <v>1.347</v>
      </c>
      <c r="AE23" s="12">
        <f>SUMIFS(AE:AE,$C:$C,"Г",$A:$A,"1.4")</f>
        <v>0</v>
      </c>
      <c r="AF23" s="5">
        <v>14</v>
      </c>
      <c r="AG23" s="5">
        <f t="shared" ref="AG23:AQ23" si="11">SUMIFS(AG:AG,$C:$C,"Г",$A:$A,"1.4")</f>
        <v>0</v>
      </c>
      <c r="AH23" s="5">
        <f t="shared" si="11"/>
        <v>0</v>
      </c>
      <c r="AI23" s="5">
        <f t="shared" si="11"/>
        <v>0</v>
      </c>
      <c r="AJ23" s="5">
        <f t="shared" si="11"/>
        <v>0</v>
      </c>
      <c r="AK23" s="5">
        <f t="shared" si="11"/>
        <v>0</v>
      </c>
      <c r="AL23" s="5">
        <f t="shared" si="11"/>
        <v>0</v>
      </c>
      <c r="AM23" s="5">
        <f t="shared" si="11"/>
        <v>0</v>
      </c>
      <c r="AN23" s="5">
        <f t="shared" si="11"/>
        <v>0</v>
      </c>
      <c r="AO23" s="5">
        <f t="shared" si="11"/>
        <v>0</v>
      </c>
      <c r="AP23" s="5">
        <f t="shared" si="11"/>
        <v>0</v>
      </c>
      <c r="AQ23" s="5">
        <f t="shared" si="11"/>
        <v>0</v>
      </c>
      <c r="AR23" s="44">
        <v>0</v>
      </c>
      <c r="AS23" s="5">
        <f t="shared" ref="AS23:BG23" si="12">SUMIFS(AS:AS,$C:$C,"Г",$A:$A,"1.4")</f>
        <v>0</v>
      </c>
      <c r="AT23" s="5">
        <f t="shared" si="12"/>
        <v>0</v>
      </c>
      <c r="AU23" s="5">
        <f t="shared" si="12"/>
        <v>0</v>
      </c>
      <c r="AV23" s="5">
        <f t="shared" si="12"/>
        <v>0</v>
      </c>
      <c r="AW23" s="5">
        <f t="shared" si="12"/>
        <v>0</v>
      </c>
      <c r="AX23" s="5">
        <f t="shared" si="12"/>
        <v>0</v>
      </c>
      <c r="AY23" s="5">
        <f t="shared" si="12"/>
        <v>0</v>
      </c>
      <c r="AZ23" s="5">
        <f t="shared" si="12"/>
        <v>0</v>
      </c>
      <c r="BA23" s="5">
        <f t="shared" si="12"/>
        <v>0</v>
      </c>
      <c r="BB23" s="5">
        <f t="shared" si="12"/>
        <v>0</v>
      </c>
      <c r="BC23" s="5">
        <f t="shared" si="12"/>
        <v>0</v>
      </c>
      <c r="BD23" s="5">
        <f t="shared" si="12"/>
        <v>0</v>
      </c>
      <c r="BE23" s="5">
        <f t="shared" si="12"/>
        <v>0</v>
      </c>
      <c r="BF23" s="5">
        <f t="shared" si="12"/>
        <v>0</v>
      </c>
      <c r="BG23" s="5">
        <f t="shared" si="12"/>
        <v>0</v>
      </c>
      <c r="BI23" s="6"/>
    </row>
    <row r="24" spans="1:61" s="6" customFormat="1" ht="48" customHeight="1" x14ac:dyDescent="0.25">
      <c r="A24" s="13" t="s">
        <v>343</v>
      </c>
      <c r="B24" s="10" t="s">
        <v>344</v>
      </c>
      <c r="C24" s="11" t="s">
        <v>104</v>
      </c>
      <c r="D24" s="5">
        <f t="shared" ref="D24:W24" si="13">SUMIFS(D:D,$C:$C,"Г",$A:$A,"1.5")</f>
        <v>0</v>
      </c>
      <c r="E24" s="5">
        <f t="shared" si="13"/>
        <v>0</v>
      </c>
      <c r="F24" s="5">
        <f t="shared" si="13"/>
        <v>0</v>
      </c>
      <c r="G24" s="5">
        <f t="shared" si="13"/>
        <v>0</v>
      </c>
      <c r="H24" s="5">
        <f t="shared" si="13"/>
        <v>0</v>
      </c>
      <c r="I24" s="5">
        <f t="shared" si="13"/>
        <v>0</v>
      </c>
      <c r="J24" s="5">
        <f t="shared" si="13"/>
        <v>0</v>
      </c>
      <c r="K24" s="5">
        <f t="shared" si="13"/>
        <v>0</v>
      </c>
      <c r="L24" s="5">
        <f t="shared" si="13"/>
        <v>0</v>
      </c>
      <c r="M24" s="5">
        <f t="shared" si="13"/>
        <v>0</v>
      </c>
      <c r="N24" s="5">
        <f t="shared" si="13"/>
        <v>0</v>
      </c>
      <c r="O24" s="5">
        <f t="shared" si="13"/>
        <v>0</v>
      </c>
      <c r="P24" s="5">
        <f t="shared" si="13"/>
        <v>0</v>
      </c>
      <c r="Q24" s="5">
        <f t="shared" si="13"/>
        <v>0</v>
      </c>
      <c r="R24" s="5">
        <f t="shared" si="13"/>
        <v>0</v>
      </c>
      <c r="S24" s="5">
        <f t="shared" si="13"/>
        <v>0</v>
      </c>
      <c r="T24" s="5">
        <f t="shared" si="13"/>
        <v>0</v>
      </c>
      <c r="U24" s="5">
        <f t="shared" si="13"/>
        <v>0</v>
      </c>
      <c r="V24" s="5">
        <f t="shared" si="13"/>
        <v>0</v>
      </c>
      <c r="W24" s="5">
        <f t="shared" si="13"/>
        <v>0</v>
      </c>
      <c r="X24" s="5" t="s">
        <v>108</v>
      </c>
      <c r="Y24" s="5" t="s">
        <v>108</v>
      </c>
      <c r="Z24" s="12">
        <v>0</v>
      </c>
      <c r="AA24" s="12">
        <f>SUMIFS(AA:AA,$C:$C,"Г",$A:$A,"1.5")</f>
        <v>0</v>
      </c>
      <c r="AB24" s="12">
        <f>SUMIFS(AB:AB,$C:$C,"Г",$A:$A,"1.5")</f>
        <v>0</v>
      </c>
      <c r="AC24" s="12">
        <f>SUMIFS(AC:AC,$C:$C,"Г",$A:$A,"1.5")</f>
        <v>0</v>
      </c>
      <c r="AD24" s="12">
        <f>SUMIFS(AD:AD,$C:$C,"Г",$A:$A,"1.5")</f>
        <v>0</v>
      </c>
      <c r="AE24" s="12">
        <f>SUMIFS(AE:AE,$C:$C,"Г",$A:$A,"1.5")</f>
        <v>0</v>
      </c>
      <c r="AF24" s="5">
        <v>0</v>
      </c>
      <c r="AG24" s="5">
        <f t="shared" ref="AG24:AQ24" si="14">SUMIFS(AG:AG,$C:$C,"Г",$A:$A,"1.5")</f>
        <v>0</v>
      </c>
      <c r="AH24" s="5">
        <f t="shared" si="14"/>
        <v>0</v>
      </c>
      <c r="AI24" s="5">
        <f t="shared" si="14"/>
        <v>0</v>
      </c>
      <c r="AJ24" s="5">
        <f t="shared" si="14"/>
        <v>0</v>
      </c>
      <c r="AK24" s="5">
        <f t="shared" si="14"/>
        <v>0</v>
      </c>
      <c r="AL24" s="5">
        <f t="shared" si="14"/>
        <v>0</v>
      </c>
      <c r="AM24" s="5">
        <f t="shared" si="14"/>
        <v>0</v>
      </c>
      <c r="AN24" s="5">
        <f t="shared" si="14"/>
        <v>0</v>
      </c>
      <c r="AO24" s="5">
        <f t="shared" si="14"/>
        <v>0</v>
      </c>
      <c r="AP24" s="5">
        <f t="shared" si="14"/>
        <v>0</v>
      </c>
      <c r="AQ24" s="5">
        <f t="shared" si="14"/>
        <v>0</v>
      </c>
      <c r="AR24" s="44">
        <v>0</v>
      </c>
      <c r="AS24" s="5">
        <f t="shared" ref="AS24:BG24" si="15">SUMIFS(AS:AS,$C:$C,"Г",$A:$A,"1.5")</f>
        <v>0</v>
      </c>
      <c r="AT24" s="5">
        <f t="shared" si="15"/>
        <v>0</v>
      </c>
      <c r="AU24" s="5">
        <f t="shared" si="15"/>
        <v>0</v>
      </c>
      <c r="AV24" s="5">
        <f t="shared" si="15"/>
        <v>0</v>
      </c>
      <c r="AW24" s="5">
        <f t="shared" si="15"/>
        <v>0</v>
      </c>
      <c r="AX24" s="5">
        <f t="shared" si="15"/>
        <v>0</v>
      </c>
      <c r="AY24" s="5">
        <f t="shared" si="15"/>
        <v>0</v>
      </c>
      <c r="AZ24" s="5">
        <f t="shared" si="15"/>
        <v>0</v>
      </c>
      <c r="BA24" s="5">
        <f t="shared" si="15"/>
        <v>0</v>
      </c>
      <c r="BB24" s="5">
        <f t="shared" si="15"/>
        <v>0</v>
      </c>
      <c r="BC24" s="5">
        <f t="shared" si="15"/>
        <v>0</v>
      </c>
      <c r="BD24" s="5">
        <f t="shared" si="15"/>
        <v>0</v>
      </c>
      <c r="BE24" s="5">
        <f t="shared" si="15"/>
        <v>0</v>
      </c>
      <c r="BF24" s="5">
        <f t="shared" si="15"/>
        <v>0</v>
      </c>
      <c r="BG24" s="5">
        <f t="shared" si="15"/>
        <v>0</v>
      </c>
      <c r="BH24" s="7"/>
    </row>
    <row r="25" spans="1:61" s="7" customFormat="1" ht="15.95" customHeight="1" x14ac:dyDescent="0.25">
      <c r="A25" s="13" t="s">
        <v>106</v>
      </c>
      <c r="B25" s="14" t="s">
        <v>345</v>
      </c>
      <c r="C25" s="11" t="s">
        <v>104</v>
      </c>
      <c r="D25" s="5">
        <f t="shared" ref="D25:W25" si="16">SUMIFS(D:D,$C:$C,"Г",$A:$A,"1.6")</f>
        <v>0</v>
      </c>
      <c r="E25" s="5">
        <f t="shared" si="16"/>
        <v>0</v>
      </c>
      <c r="F25" s="5">
        <f t="shared" si="16"/>
        <v>0</v>
      </c>
      <c r="G25" s="5">
        <f t="shared" si="16"/>
        <v>0</v>
      </c>
      <c r="H25" s="5">
        <f t="shared" si="16"/>
        <v>0</v>
      </c>
      <c r="I25" s="5">
        <f t="shared" si="16"/>
        <v>0</v>
      </c>
      <c r="J25" s="5">
        <f t="shared" si="16"/>
        <v>0</v>
      </c>
      <c r="K25" s="5">
        <f t="shared" si="16"/>
        <v>0</v>
      </c>
      <c r="L25" s="5">
        <f t="shared" si="16"/>
        <v>0</v>
      </c>
      <c r="M25" s="5">
        <f t="shared" si="16"/>
        <v>0</v>
      </c>
      <c r="N25" s="5">
        <f t="shared" si="16"/>
        <v>0</v>
      </c>
      <c r="O25" s="5">
        <f t="shared" si="16"/>
        <v>0</v>
      </c>
      <c r="P25" s="5">
        <f t="shared" si="16"/>
        <v>0</v>
      </c>
      <c r="Q25" s="5">
        <f t="shared" si="16"/>
        <v>0</v>
      </c>
      <c r="R25" s="5">
        <f t="shared" si="16"/>
        <v>0</v>
      </c>
      <c r="S25" s="5">
        <f t="shared" si="16"/>
        <v>0</v>
      </c>
      <c r="T25" s="5">
        <f t="shared" si="16"/>
        <v>0</v>
      </c>
      <c r="U25" s="5">
        <f t="shared" si="16"/>
        <v>0</v>
      </c>
      <c r="V25" s="5">
        <f t="shared" si="16"/>
        <v>0</v>
      </c>
      <c r="W25" s="5">
        <f t="shared" si="16"/>
        <v>0</v>
      </c>
      <c r="X25" s="5" t="s">
        <v>108</v>
      </c>
      <c r="Y25" s="5" t="s">
        <v>108</v>
      </c>
      <c r="Z25" s="12">
        <v>0</v>
      </c>
      <c r="AA25" s="12">
        <f>SUMIFS(AA:AA,$C:$C,"Г",$A:$A,"1.6")</f>
        <v>0</v>
      </c>
      <c r="AB25" s="12">
        <f>SUMIFS(AB:AB,$C:$C,"Г",$A:$A,"1.6")</f>
        <v>0</v>
      </c>
      <c r="AC25" s="12">
        <f>SUMIFS(AC:AC,$C:$C,"Г",$A:$A,"1.6")</f>
        <v>0</v>
      </c>
      <c r="AD25" s="12">
        <f>SUMIFS(AD:AD,$C:$C,"Г",$A:$A,"1.6")</f>
        <v>0</v>
      </c>
      <c r="AE25" s="12">
        <f>SUMIFS(AE:AE,$C:$C,"Г",$A:$A,"1.6")</f>
        <v>0</v>
      </c>
      <c r="AF25" s="5">
        <v>0</v>
      </c>
      <c r="AG25" s="5">
        <f t="shared" ref="AG25:AQ25" si="17">SUMIFS(AG:AG,$C:$C,"Г",$A:$A,"1.6")</f>
        <v>0</v>
      </c>
      <c r="AH25" s="5">
        <f t="shared" si="17"/>
        <v>0</v>
      </c>
      <c r="AI25" s="5">
        <f t="shared" si="17"/>
        <v>0</v>
      </c>
      <c r="AJ25" s="5">
        <f t="shared" si="17"/>
        <v>0</v>
      </c>
      <c r="AK25" s="5">
        <f t="shared" si="17"/>
        <v>0</v>
      </c>
      <c r="AL25" s="5">
        <f t="shared" si="17"/>
        <v>0</v>
      </c>
      <c r="AM25" s="5">
        <f t="shared" si="17"/>
        <v>0</v>
      </c>
      <c r="AN25" s="5">
        <f t="shared" si="17"/>
        <v>0</v>
      </c>
      <c r="AO25" s="5">
        <f t="shared" si="17"/>
        <v>0</v>
      </c>
      <c r="AP25" s="5">
        <f t="shared" si="17"/>
        <v>0</v>
      </c>
      <c r="AQ25" s="5">
        <f t="shared" si="17"/>
        <v>0</v>
      </c>
      <c r="AR25" s="44">
        <v>0</v>
      </c>
      <c r="AS25" s="5">
        <f t="shared" ref="AS25:BG25" si="18">SUMIFS(AS:AS,$C:$C,"Г",$A:$A,"1.6")</f>
        <v>0</v>
      </c>
      <c r="AT25" s="5">
        <f t="shared" si="18"/>
        <v>0</v>
      </c>
      <c r="AU25" s="5">
        <f t="shared" si="18"/>
        <v>0</v>
      </c>
      <c r="AV25" s="5">
        <f t="shared" si="18"/>
        <v>0</v>
      </c>
      <c r="AW25" s="5">
        <f t="shared" si="18"/>
        <v>0</v>
      </c>
      <c r="AX25" s="5">
        <f t="shared" si="18"/>
        <v>0</v>
      </c>
      <c r="AY25" s="5">
        <f t="shared" si="18"/>
        <v>0</v>
      </c>
      <c r="AZ25" s="5">
        <f t="shared" si="18"/>
        <v>0</v>
      </c>
      <c r="BA25" s="5">
        <f t="shared" si="18"/>
        <v>0</v>
      </c>
      <c r="BB25" s="5">
        <f t="shared" si="18"/>
        <v>0</v>
      </c>
      <c r="BC25" s="5">
        <f t="shared" si="18"/>
        <v>0</v>
      </c>
      <c r="BD25" s="5">
        <f t="shared" si="18"/>
        <v>32.176842919999999</v>
      </c>
      <c r="BE25" s="5">
        <f t="shared" si="18"/>
        <v>0</v>
      </c>
      <c r="BF25" s="5">
        <f t="shared" si="18"/>
        <v>0</v>
      </c>
      <c r="BG25" s="5">
        <f t="shared" si="18"/>
        <v>0</v>
      </c>
      <c r="BI25" s="6"/>
    </row>
    <row r="26" spans="1:61" s="7" customFormat="1" ht="63" customHeight="1" x14ac:dyDescent="0.25">
      <c r="A26" s="13" t="s">
        <v>346</v>
      </c>
      <c r="B26" s="10" t="s">
        <v>347</v>
      </c>
      <c r="C26" s="11" t="s">
        <v>104</v>
      </c>
      <c r="D26" s="5">
        <f t="shared" ref="D26:W26" si="19">SUMIFS(D:D,$C:$C,"Г",$A:$A,"1.1.?")</f>
        <v>0</v>
      </c>
      <c r="E26" s="5">
        <f t="shared" si="19"/>
        <v>0</v>
      </c>
      <c r="F26" s="5">
        <f t="shared" si="19"/>
        <v>0</v>
      </c>
      <c r="G26" s="5">
        <f t="shared" si="19"/>
        <v>0</v>
      </c>
      <c r="H26" s="5">
        <f t="shared" si="19"/>
        <v>3.33</v>
      </c>
      <c r="I26" s="5">
        <f t="shared" si="19"/>
        <v>0</v>
      </c>
      <c r="J26" s="5">
        <f t="shared" si="19"/>
        <v>0</v>
      </c>
      <c r="K26" s="5">
        <f t="shared" si="19"/>
        <v>0</v>
      </c>
      <c r="L26" s="5">
        <f t="shared" si="19"/>
        <v>0</v>
      </c>
      <c r="M26" s="5">
        <f t="shared" si="19"/>
        <v>0</v>
      </c>
      <c r="N26" s="5">
        <f t="shared" si="19"/>
        <v>0</v>
      </c>
      <c r="O26" s="5">
        <f t="shared" si="19"/>
        <v>0</v>
      </c>
      <c r="P26" s="5">
        <f t="shared" si="19"/>
        <v>11.63524</v>
      </c>
      <c r="Q26" s="5">
        <f t="shared" si="19"/>
        <v>0</v>
      </c>
      <c r="R26" s="5">
        <f t="shared" si="19"/>
        <v>22.993850000000002</v>
      </c>
      <c r="S26" s="5">
        <f t="shared" si="19"/>
        <v>0</v>
      </c>
      <c r="T26" s="5">
        <f t="shared" si="19"/>
        <v>16.7</v>
      </c>
      <c r="U26" s="5">
        <f t="shared" si="19"/>
        <v>0</v>
      </c>
      <c r="V26" s="5">
        <f t="shared" si="19"/>
        <v>0</v>
      </c>
      <c r="W26" s="5">
        <f t="shared" si="19"/>
        <v>0</v>
      </c>
      <c r="X26" s="5" t="s">
        <v>108</v>
      </c>
      <c r="Y26" s="5" t="s">
        <v>108</v>
      </c>
      <c r="Z26" s="12">
        <v>0</v>
      </c>
      <c r="AA26" s="12">
        <f>SUMIFS(AA:AA,$C:$C,"Г",$A:$A,"1.1.?")</f>
        <v>0</v>
      </c>
      <c r="AB26" s="12">
        <f>SUMIFS(AB:AB,$C:$C,"Г",$A:$A,"1.1.?")</f>
        <v>0</v>
      </c>
      <c r="AC26" s="12">
        <f>SUMIFS(AC:AC,$C:$C,"Г",$A:$A,"1.1.?")</f>
        <v>0</v>
      </c>
      <c r="AD26" s="12">
        <f>SUMIFS(AD:AD,$C:$C,"Г",$A:$A,"1.1.?")</f>
        <v>0</v>
      </c>
      <c r="AE26" s="12">
        <f>SUMIFS(AE:AE,$C:$C,"Г",$A:$A,"1.1.?")</f>
        <v>0</v>
      </c>
      <c r="AF26" s="5">
        <v>0</v>
      </c>
      <c r="AG26" s="5">
        <f t="shared" ref="AG26:BG26" si="20">SUMIFS(AG:AG,$C:$C,"Г",$A:$A,"1.1.?")</f>
        <v>0</v>
      </c>
      <c r="AH26" s="5">
        <f t="shared" si="20"/>
        <v>0</v>
      </c>
      <c r="AI26" s="5">
        <f t="shared" si="20"/>
        <v>0</v>
      </c>
      <c r="AJ26" s="5">
        <f t="shared" si="20"/>
        <v>0</v>
      </c>
      <c r="AK26" s="5">
        <f t="shared" si="20"/>
        <v>0</v>
      </c>
      <c r="AL26" s="5">
        <f t="shared" si="20"/>
        <v>0</v>
      </c>
      <c r="AM26" s="5">
        <f t="shared" si="20"/>
        <v>0</v>
      </c>
      <c r="AN26" s="5">
        <f t="shared" si="20"/>
        <v>0</v>
      </c>
      <c r="AO26" s="5">
        <f t="shared" si="20"/>
        <v>0</v>
      </c>
      <c r="AP26" s="5">
        <f t="shared" si="20"/>
        <v>0</v>
      </c>
      <c r="AQ26" s="5">
        <f t="shared" si="20"/>
        <v>0</v>
      </c>
      <c r="AR26" s="44">
        <f t="shared" si="20"/>
        <v>810</v>
      </c>
      <c r="AS26" s="5">
        <f t="shared" si="20"/>
        <v>0</v>
      </c>
      <c r="AT26" s="5">
        <f t="shared" si="20"/>
        <v>0</v>
      </c>
      <c r="AU26" s="5">
        <f t="shared" si="20"/>
        <v>0</v>
      </c>
      <c r="AV26" s="5">
        <f t="shared" si="20"/>
        <v>0</v>
      </c>
      <c r="AW26" s="5">
        <f t="shared" si="20"/>
        <v>0</v>
      </c>
      <c r="AX26" s="5">
        <f t="shared" si="20"/>
        <v>0</v>
      </c>
      <c r="AY26" s="5">
        <f t="shared" si="20"/>
        <v>0</v>
      </c>
      <c r="AZ26" s="5">
        <f t="shared" si="20"/>
        <v>0</v>
      </c>
      <c r="BA26" s="5">
        <f t="shared" si="20"/>
        <v>0</v>
      </c>
      <c r="BB26" s="5">
        <f t="shared" si="20"/>
        <v>0</v>
      </c>
      <c r="BC26" s="5">
        <f t="shared" si="20"/>
        <v>0</v>
      </c>
      <c r="BD26" s="5">
        <f t="shared" si="20"/>
        <v>0</v>
      </c>
      <c r="BE26" s="5">
        <f t="shared" si="20"/>
        <v>0</v>
      </c>
      <c r="BF26" s="5">
        <f t="shared" si="20"/>
        <v>0</v>
      </c>
      <c r="BG26" s="5">
        <f t="shared" si="20"/>
        <v>0</v>
      </c>
      <c r="BH26" s="7" t="s">
        <v>119</v>
      </c>
      <c r="BI26" s="6"/>
    </row>
    <row r="27" spans="1:61" s="7" customFormat="1" ht="48" customHeight="1" x14ac:dyDescent="0.25">
      <c r="A27" s="15" t="s">
        <v>348</v>
      </c>
      <c r="B27" s="16" t="s">
        <v>349</v>
      </c>
      <c r="C27" s="17" t="s">
        <v>104</v>
      </c>
      <c r="D27" s="18">
        <f t="shared" ref="D27:W27" si="21">SUMIFS(D:D,$C:$C,"Г",$A:$A,"1.1.1.?")</f>
        <v>0</v>
      </c>
      <c r="E27" s="18">
        <f t="shared" si="21"/>
        <v>0</v>
      </c>
      <c r="F27" s="18">
        <f t="shared" si="21"/>
        <v>0</v>
      </c>
      <c r="G27" s="18">
        <f t="shared" si="21"/>
        <v>0</v>
      </c>
      <c r="H27" s="18">
        <f t="shared" si="21"/>
        <v>3.33</v>
      </c>
      <c r="I27" s="18">
        <f t="shared" si="21"/>
        <v>0</v>
      </c>
      <c r="J27" s="18">
        <f t="shared" si="21"/>
        <v>0</v>
      </c>
      <c r="K27" s="18">
        <f t="shared" si="21"/>
        <v>0</v>
      </c>
      <c r="L27" s="18">
        <f t="shared" si="21"/>
        <v>0</v>
      </c>
      <c r="M27" s="18">
        <f t="shared" si="21"/>
        <v>0</v>
      </c>
      <c r="N27" s="18">
        <f t="shared" si="21"/>
        <v>0</v>
      </c>
      <c r="O27" s="18">
        <f t="shared" si="21"/>
        <v>0</v>
      </c>
      <c r="P27" s="18">
        <f t="shared" si="21"/>
        <v>11.63524</v>
      </c>
      <c r="Q27" s="18">
        <f t="shared" si="21"/>
        <v>0</v>
      </c>
      <c r="R27" s="18">
        <f t="shared" si="21"/>
        <v>22.993850000000002</v>
      </c>
      <c r="S27" s="18">
        <f t="shared" si="21"/>
        <v>0</v>
      </c>
      <c r="T27" s="18">
        <f t="shared" si="21"/>
        <v>16.7</v>
      </c>
      <c r="U27" s="18">
        <f t="shared" si="21"/>
        <v>0</v>
      </c>
      <c r="V27" s="18">
        <f t="shared" si="21"/>
        <v>0</v>
      </c>
      <c r="W27" s="18">
        <f t="shared" si="21"/>
        <v>0</v>
      </c>
      <c r="X27" s="18" t="s">
        <v>108</v>
      </c>
      <c r="Y27" s="18" t="s">
        <v>108</v>
      </c>
      <c r="Z27" s="19">
        <v>0</v>
      </c>
      <c r="AA27" s="19">
        <f>SUMIFS(AA:AA,$C:$C,"Г",$A:$A,"1.1.1.?")</f>
        <v>0</v>
      </c>
      <c r="AB27" s="19">
        <f>SUMIFS(AB:AB,$C:$C,"Г",$A:$A,"1.1.1.?")</f>
        <v>0</v>
      </c>
      <c r="AC27" s="19">
        <f>SUMIFS(AC:AC,$C:$C,"Г",$A:$A,"1.1.1.?")</f>
        <v>0</v>
      </c>
      <c r="AD27" s="19">
        <f>SUMIFS(AD:AD,$C:$C,"Г",$A:$A,"1.1.1.?")</f>
        <v>0</v>
      </c>
      <c r="AE27" s="19">
        <f>SUMIFS(AE:AE,$C:$C,"Г",$A:$A,"1.1.1.?")</f>
        <v>0</v>
      </c>
      <c r="AF27" s="18">
        <v>0</v>
      </c>
      <c r="AG27" s="18">
        <f t="shared" ref="AG27:BG27" si="22">SUMIFS(AG:AG,$C:$C,"Г",$A:$A,"1.1.1.?")</f>
        <v>0</v>
      </c>
      <c r="AH27" s="18">
        <f t="shared" si="22"/>
        <v>0</v>
      </c>
      <c r="AI27" s="18">
        <f t="shared" si="22"/>
        <v>0</v>
      </c>
      <c r="AJ27" s="18">
        <f t="shared" si="22"/>
        <v>0</v>
      </c>
      <c r="AK27" s="18">
        <f t="shared" si="22"/>
        <v>0</v>
      </c>
      <c r="AL27" s="18">
        <f t="shared" si="22"/>
        <v>0</v>
      </c>
      <c r="AM27" s="18">
        <f t="shared" si="22"/>
        <v>0</v>
      </c>
      <c r="AN27" s="18">
        <f t="shared" si="22"/>
        <v>0</v>
      </c>
      <c r="AO27" s="18">
        <f t="shared" si="22"/>
        <v>0</v>
      </c>
      <c r="AP27" s="18">
        <f t="shared" si="22"/>
        <v>0</v>
      </c>
      <c r="AQ27" s="18">
        <f t="shared" si="22"/>
        <v>0</v>
      </c>
      <c r="AR27" s="45">
        <f t="shared" si="22"/>
        <v>810</v>
      </c>
      <c r="AS27" s="18">
        <f t="shared" si="22"/>
        <v>0</v>
      </c>
      <c r="AT27" s="18">
        <f t="shared" si="22"/>
        <v>0</v>
      </c>
      <c r="AU27" s="18">
        <f t="shared" si="22"/>
        <v>0</v>
      </c>
      <c r="AV27" s="18">
        <f t="shared" si="22"/>
        <v>0</v>
      </c>
      <c r="AW27" s="18">
        <f t="shared" si="22"/>
        <v>0</v>
      </c>
      <c r="AX27" s="18">
        <f t="shared" si="22"/>
        <v>0</v>
      </c>
      <c r="AY27" s="18">
        <f t="shared" si="22"/>
        <v>0</v>
      </c>
      <c r="AZ27" s="18">
        <f t="shared" si="22"/>
        <v>0</v>
      </c>
      <c r="BA27" s="18">
        <f t="shared" si="22"/>
        <v>0</v>
      </c>
      <c r="BB27" s="18">
        <f t="shared" si="22"/>
        <v>0</v>
      </c>
      <c r="BC27" s="18">
        <f t="shared" si="22"/>
        <v>0</v>
      </c>
      <c r="BD27" s="18">
        <f t="shared" si="22"/>
        <v>0</v>
      </c>
      <c r="BE27" s="18">
        <f t="shared" si="22"/>
        <v>0</v>
      </c>
      <c r="BF27" s="18">
        <f t="shared" si="22"/>
        <v>0</v>
      </c>
      <c r="BG27" s="18">
        <f t="shared" si="22"/>
        <v>0</v>
      </c>
      <c r="BI27" s="6"/>
    </row>
    <row r="28" spans="1:61" s="7" customFormat="1" ht="48" customHeight="1" x14ac:dyDescent="0.25">
      <c r="A28" s="20" t="s">
        <v>350</v>
      </c>
      <c r="B28" s="21" t="s">
        <v>351</v>
      </c>
      <c r="C28" s="22" t="s">
        <v>104</v>
      </c>
      <c r="D28" s="23">
        <v>0</v>
      </c>
      <c r="E28" s="23">
        <v>0</v>
      </c>
      <c r="F28" s="23">
        <v>0</v>
      </c>
      <c r="G28" s="23">
        <v>0</v>
      </c>
      <c r="H28" s="31">
        <v>0.87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2.7581699999999998</v>
      </c>
      <c r="Q28" s="23">
        <v>0</v>
      </c>
      <c r="R28" s="23">
        <v>11.28262</v>
      </c>
      <c r="S28" s="23">
        <v>0</v>
      </c>
      <c r="T28" s="23">
        <v>7.2</v>
      </c>
      <c r="U28" s="23">
        <v>0</v>
      </c>
      <c r="V28" s="23">
        <v>0</v>
      </c>
      <c r="W28" s="23">
        <v>0</v>
      </c>
      <c r="X28" s="23" t="s">
        <v>108</v>
      </c>
      <c r="Y28" s="23" t="s">
        <v>108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46">
        <v>650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7" t="s">
        <v>119</v>
      </c>
      <c r="BI28" s="6"/>
    </row>
    <row r="29" spans="1:61" s="7" customFormat="1" ht="48" customHeight="1" x14ac:dyDescent="0.25">
      <c r="A29" s="20" t="s">
        <v>352</v>
      </c>
      <c r="B29" s="21" t="s">
        <v>353</v>
      </c>
      <c r="C29" s="22" t="s">
        <v>104</v>
      </c>
      <c r="D29" s="23">
        <v>0</v>
      </c>
      <c r="E29" s="23">
        <v>0</v>
      </c>
      <c r="F29" s="23">
        <v>0</v>
      </c>
      <c r="G29" s="23">
        <v>0</v>
      </c>
      <c r="H29" s="23">
        <v>2.46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8.8770699999999998</v>
      </c>
      <c r="Q29" s="23">
        <v>0</v>
      </c>
      <c r="R29" s="23">
        <v>11.71123</v>
      </c>
      <c r="S29" s="23">
        <v>0</v>
      </c>
      <c r="T29" s="23">
        <v>9.5</v>
      </c>
      <c r="U29" s="23">
        <v>0</v>
      </c>
      <c r="V29" s="23">
        <v>0</v>
      </c>
      <c r="W29" s="23">
        <v>0</v>
      </c>
      <c r="X29" s="23" t="s">
        <v>108</v>
      </c>
      <c r="Y29" s="23" t="s">
        <v>108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46">
        <v>160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7" t="s">
        <v>119</v>
      </c>
      <c r="BI29" s="6"/>
    </row>
    <row r="30" spans="1:61" s="7" customFormat="1" ht="63" customHeight="1" x14ac:dyDescent="0.25">
      <c r="A30" s="32" t="s">
        <v>109</v>
      </c>
      <c r="B30" s="32" t="s">
        <v>110</v>
      </c>
      <c r="C30" s="32" t="s">
        <v>104</v>
      </c>
      <c r="D30" s="38">
        <f t="shared" ref="D30:M31" si="23">SUMIFS(D:D,$C:$C,"&lt;&gt;Г",$A:$A,$A30)</f>
        <v>0</v>
      </c>
      <c r="E30" s="38">
        <f t="shared" si="23"/>
        <v>0</v>
      </c>
      <c r="F30" s="38">
        <f t="shared" si="23"/>
        <v>0</v>
      </c>
      <c r="G30" s="38">
        <f t="shared" si="23"/>
        <v>0</v>
      </c>
      <c r="H30" s="38">
        <f t="shared" si="23"/>
        <v>0</v>
      </c>
      <c r="I30" s="38">
        <f t="shared" si="23"/>
        <v>0</v>
      </c>
      <c r="J30" s="38">
        <f t="shared" si="23"/>
        <v>0</v>
      </c>
      <c r="K30" s="38">
        <f t="shared" si="23"/>
        <v>0</v>
      </c>
      <c r="L30" s="38">
        <f t="shared" si="23"/>
        <v>0</v>
      </c>
      <c r="M30" s="38">
        <f t="shared" si="23"/>
        <v>0</v>
      </c>
      <c r="N30" s="38">
        <f t="shared" ref="N30:W31" si="24">SUMIFS(N:N,$C:$C,"&lt;&gt;Г",$A:$A,$A30)</f>
        <v>0</v>
      </c>
      <c r="O30" s="38">
        <f t="shared" si="24"/>
        <v>0</v>
      </c>
      <c r="P30" s="38">
        <f t="shared" si="24"/>
        <v>0</v>
      </c>
      <c r="Q30" s="38">
        <f t="shared" si="24"/>
        <v>0</v>
      </c>
      <c r="R30" s="38">
        <f t="shared" si="24"/>
        <v>0</v>
      </c>
      <c r="S30" s="38">
        <f t="shared" si="24"/>
        <v>0</v>
      </c>
      <c r="T30" s="38">
        <f t="shared" si="24"/>
        <v>0</v>
      </c>
      <c r="U30" s="38">
        <f t="shared" si="24"/>
        <v>0</v>
      </c>
      <c r="V30" s="38">
        <f t="shared" si="24"/>
        <v>0</v>
      </c>
      <c r="W30" s="38">
        <f t="shared" si="24"/>
        <v>0</v>
      </c>
      <c r="X30" s="38">
        <f t="shared" ref="X30:AG31" si="25">SUMIFS(X:X,$C:$C,"&lt;&gt;Г",$A:$A,$A30)</f>
        <v>0</v>
      </c>
      <c r="Y30" s="38">
        <f t="shared" si="25"/>
        <v>0</v>
      </c>
      <c r="Z30" s="38">
        <f t="shared" si="25"/>
        <v>0</v>
      </c>
      <c r="AA30" s="38">
        <f t="shared" si="25"/>
        <v>0</v>
      </c>
      <c r="AB30" s="38">
        <f t="shared" si="25"/>
        <v>0</v>
      </c>
      <c r="AC30" s="38">
        <f t="shared" si="25"/>
        <v>0</v>
      </c>
      <c r="AD30" s="38">
        <f t="shared" si="25"/>
        <v>0</v>
      </c>
      <c r="AE30" s="38">
        <f t="shared" si="25"/>
        <v>0</v>
      </c>
      <c r="AF30" s="38">
        <f t="shared" si="25"/>
        <v>0</v>
      </c>
      <c r="AG30" s="38">
        <f t="shared" si="25"/>
        <v>0</v>
      </c>
      <c r="AH30" s="38">
        <f t="shared" ref="AH30:AQ31" si="26">SUMIFS(AH:AH,$C:$C,"&lt;&gt;Г",$A:$A,$A30)</f>
        <v>0</v>
      </c>
      <c r="AI30" s="38">
        <f t="shared" si="26"/>
        <v>0</v>
      </c>
      <c r="AJ30" s="38">
        <f t="shared" si="26"/>
        <v>0</v>
      </c>
      <c r="AK30" s="38">
        <f t="shared" si="26"/>
        <v>0</v>
      </c>
      <c r="AL30" s="38">
        <f t="shared" si="26"/>
        <v>0</v>
      </c>
      <c r="AM30" s="38">
        <f t="shared" si="26"/>
        <v>0</v>
      </c>
      <c r="AN30" s="38">
        <f t="shared" si="26"/>
        <v>0</v>
      </c>
      <c r="AO30" s="38">
        <f t="shared" si="26"/>
        <v>0</v>
      </c>
      <c r="AP30" s="38">
        <f t="shared" si="26"/>
        <v>0</v>
      </c>
      <c r="AQ30" s="38">
        <f t="shared" si="26"/>
        <v>0</v>
      </c>
      <c r="AR30" s="47">
        <f t="shared" ref="AR30:BA31" si="27">SUMIFS(AR:AR,$C:$C,"&lt;&gt;Г",$A:$A,$A30)</f>
        <v>0</v>
      </c>
      <c r="AS30" s="38">
        <f t="shared" si="27"/>
        <v>0</v>
      </c>
      <c r="AT30" s="38">
        <f t="shared" si="27"/>
        <v>0</v>
      </c>
      <c r="AU30" s="38">
        <f t="shared" si="27"/>
        <v>0</v>
      </c>
      <c r="AV30" s="38">
        <f t="shared" si="27"/>
        <v>0</v>
      </c>
      <c r="AW30" s="38">
        <f t="shared" si="27"/>
        <v>0</v>
      </c>
      <c r="AX30" s="38">
        <f t="shared" si="27"/>
        <v>0</v>
      </c>
      <c r="AY30" s="38">
        <f t="shared" si="27"/>
        <v>0</v>
      </c>
      <c r="AZ30" s="38">
        <f t="shared" si="27"/>
        <v>0</v>
      </c>
      <c r="BA30" s="38">
        <f t="shared" si="27"/>
        <v>0</v>
      </c>
      <c r="BB30" s="38">
        <f t="shared" ref="BB30:BG31" si="28">SUMIFS(BB:BB,$C:$C,"&lt;&gt;Г",$A:$A,$A30)</f>
        <v>0</v>
      </c>
      <c r="BC30" s="38">
        <f t="shared" si="28"/>
        <v>0</v>
      </c>
      <c r="BD30" s="38">
        <f t="shared" si="28"/>
        <v>0</v>
      </c>
      <c r="BE30" s="38">
        <f t="shared" si="28"/>
        <v>0</v>
      </c>
      <c r="BF30" s="38">
        <f t="shared" si="28"/>
        <v>0</v>
      </c>
      <c r="BG30" s="38">
        <f t="shared" si="28"/>
        <v>0</v>
      </c>
      <c r="BH30" s="7" t="s">
        <v>119</v>
      </c>
      <c r="BI30" s="6"/>
    </row>
    <row r="31" spans="1:61" s="7" customFormat="1" ht="63" customHeight="1" x14ac:dyDescent="0.25">
      <c r="A31" s="32" t="s">
        <v>111</v>
      </c>
      <c r="B31" s="32" t="s">
        <v>112</v>
      </c>
      <c r="C31" s="32" t="s">
        <v>104</v>
      </c>
      <c r="D31" s="39">
        <f t="shared" si="23"/>
        <v>0</v>
      </c>
      <c r="E31" s="39">
        <f t="shared" si="23"/>
        <v>0</v>
      </c>
      <c r="F31" s="39">
        <f t="shared" si="23"/>
        <v>0</v>
      </c>
      <c r="G31" s="39">
        <f t="shared" si="23"/>
        <v>0</v>
      </c>
      <c r="H31" s="39">
        <f t="shared" si="23"/>
        <v>0</v>
      </c>
      <c r="I31" s="39">
        <f t="shared" si="23"/>
        <v>0</v>
      </c>
      <c r="J31" s="39">
        <f t="shared" si="23"/>
        <v>0</v>
      </c>
      <c r="K31" s="39">
        <f t="shared" si="23"/>
        <v>0</v>
      </c>
      <c r="L31" s="39">
        <f t="shared" si="23"/>
        <v>0</v>
      </c>
      <c r="M31" s="39">
        <f t="shared" si="23"/>
        <v>0</v>
      </c>
      <c r="N31" s="39">
        <f t="shared" si="24"/>
        <v>0</v>
      </c>
      <c r="O31" s="39">
        <f t="shared" si="24"/>
        <v>0</v>
      </c>
      <c r="P31" s="39">
        <f t="shared" si="24"/>
        <v>0</v>
      </c>
      <c r="Q31" s="39">
        <f t="shared" si="24"/>
        <v>0</v>
      </c>
      <c r="R31" s="39">
        <f t="shared" si="24"/>
        <v>0</v>
      </c>
      <c r="S31" s="39">
        <f t="shared" si="24"/>
        <v>0</v>
      </c>
      <c r="T31" s="39">
        <f t="shared" si="24"/>
        <v>0</v>
      </c>
      <c r="U31" s="39">
        <f t="shared" si="24"/>
        <v>0</v>
      </c>
      <c r="V31" s="39">
        <f t="shared" si="24"/>
        <v>0</v>
      </c>
      <c r="W31" s="39">
        <f t="shared" si="24"/>
        <v>0</v>
      </c>
      <c r="X31" s="39">
        <f t="shared" si="25"/>
        <v>0</v>
      </c>
      <c r="Y31" s="39">
        <f t="shared" si="25"/>
        <v>0</v>
      </c>
      <c r="Z31" s="39">
        <f t="shared" si="25"/>
        <v>0</v>
      </c>
      <c r="AA31" s="39">
        <f t="shared" si="25"/>
        <v>0</v>
      </c>
      <c r="AB31" s="39">
        <f t="shared" si="25"/>
        <v>0</v>
      </c>
      <c r="AC31" s="39">
        <f t="shared" si="25"/>
        <v>0</v>
      </c>
      <c r="AD31" s="39">
        <f t="shared" si="25"/>
        <v>0</v>
      </c>
      <c r="AE31" s="39">
        <f t="shared" si="25"/>
        <v>0</v>
      </c>
      <c r="AF31" s="39">
        <f t="shared" si="25"/>
        <v>0</v>
      </c>
      <c r="AG31" s="39">
        <f t="shared" si="25"/>
        <v>0</v>
      </c>
      <c r="AH31" s="39">
        <f t="shared" si="26"/>
        <v>0</v>
      </c>
      <c r="AI31" s="39">
        <f t="shared" si="26"/>
        <v>0</v>
      </c>
      <c r="AJ31" s="39">
        <f t="shared" si="26"/>
        <v>0</v>
      </c>
      <c r="AK31" s="39">
        <f t="shared" si="26"/>
        <v>0</v>
      </c>
      <c r="AL31" s="39">
        <f t="shared" si="26"/>
        <v>0</v>
      </c>
      <c r="AM31" s="39">
        <f t="shared" si="26"/>
        <v>0</v>
      </c>
      <c r="AN31" s="39">
        <f t="shared" si="26"/>
        <v>0</v>
      </c>
      <c r="AO31" s="39">
        <f t="shared" si="26"/>
        <v>0</v>
      </c>
      <c r="AP31" s="39">
        <f t="shared" si="26"/>
        <v>0</v>
      </c>
      <c r="AQ31" s="39">
        <f t="shared" si="26"/>
        <v>0</v>
      </c>
      <c r="AR31" s="2">
        <f t="shared" si="27"/>
        <v>0</v>
      </c>
      <c r="AS31" s="39">
        <f t="shared" si="27"/>
        <v>0</v>
      </c>
      <c r="AT31" s="39">
        <f t="shared" si="27"/>
        <v>0</v>
      </c>
      <c r="AU31" s="39">
        <f t="shared" si="27"/>
        <v>0</v>
      </c>
      <c r="AV31" s="39">
        <f t="shared" si="27"/>
        <v>0</v>
      </c>
      <c r="AW31" s="39">
        <f t="shared" si="27"/>
        <v>0</v>
      </c>
      <c r="AX31" s="39">
        <f t="shared" si="27"/>
        <v>0</v>
      </c>
      <c r="AY31" s="39">
        <f t="shared" si="27"/>
        <v>0</v>
      </c>
      <c r="AZ31" s="39">
        <f t="shared" si="27"/>
        <v>0</v>
      </c>
      <c r="BA31" s="39">
        <f t="shared" si="27"/>
        <v>0</v>
      </c>
      <c r="BB31" s="39">
        <f t="shared" si="28"/>
        <v>0</v>
      </c>
      <c r="BC31" s="39">
        <f t="shared" si="28"/>
        <v>0</v>
      </c>
      <c r="BD31" s="39">
        <f t="shared" si="28"/>
        <v>0</v>
      </c>
      <c r="BE31" s="39">
        <f t="shared" si="28"/>
        <v>0</v>
      </c>
      <c r="BF31" s="39">
        <f t="shared" si="28"/>
        <v>0</v>
      </c>
      <c r="BG31" s="39">
        <f t="shared" si="28"/>
        <v>0</v>
      </c>
      <c r="BH31" s="7" t="s">
        <v>119</v>
      </c>
      <c r="BI31" s="6"/>
    </row>
    <row r="32" spans="1:61" s="30" customFormat="1" ht="31.5" x14ac:dyDescent="0.25">
      <c r="A32" s="25" t="s">
        <v>354</v>
      </c>
      <c r="B32" s="26" t="s">
        <v>355</v>
      </c>
      <c r="C32" s="27" t="s">
        <v>104</v>
      </c>
      <c r="D32" s="28">
        <f t="shared" ref="D32:W32" si="29">SUMIFS(D:D,$C:$C,"Г",$A:$A,"1.2.?")</f>
        <v>0</v>
      </c>
      <c r="E32" s="28">
        <f t="shared" si="29"/>
        <v>0</v>
      </c>
      <c r="F32" s="28">
        <f t="shared" si="29"/>
        <v>0</v>
      </c>
      <c r="G32" s="28">
        <f t="shared" si="29"/>
        <v>0</v>
      </c>
      <c r="H32" s="28">
        <f t="shared" si="29"/>
        <v>0</v>
      </c>
      <c r="I32" s="28">
        <f t="shared" si="29"/>
        <v>0</v>
      </c>
      <c r="J32" s="28">
        <f t="shared" si="29"/>
        <v>0</v>
      </c>
      <c r="K32" s="28">
        <f t="shared" si="29"/>
        <v>0</v>
      </c>
      <c r="L32" s="28">
        <f t="shared" si="29"/>
        <v>0</v>
      </c>
      <c r="M32" s="28">
        <f t="shared" si="29"/>
        <v>0</v>
      </c>
      <c r="N32" s="28">
        <f t="shared" si="29"/>
        <v>0</v>
      </c>
      <c r="O32" s="28">
        <f t="shared" si="29"/>
        <v>0</v>
      </c>
      <c r="P32" s="28">
        <f t="shared" si="29"/>
        <v>0</v>
      </c>
      <c r="Q32" s="28">
        <f t="shared" si="29"/>
        <v>0</v>
      </c>
      <c r="R32" s="28">
        <f t="shared" si="29"/>
        <v>0</v>
      </c>
      <c r="S32" s="28">
        <f t="shared" si="29"/>
        <v>0</v>
      </c>
      <c r="T32" s="28">
        <f t="shared" si="29"/>
        <v>0</v>
      </c>
      <c r="U32" s="28">
        <f t="shared" si="29"/>
        <v>0</v>
      </c>
      <c r="V32" s="28">
        <f t="shared" si="29"/>
        <v>0</v>
      </c>
      <c r="W32" s="28">
        <f t="shared" si="29"/>
        <v>0</v>
      </c>
      <c r="X32" s="28" t="s">
        <v>108</v>
      </c>
      <c r="Y32" s="28" t="s">
        <v>108</v>
      </c>
      <c r="Z32" s="29">
        <v>0</v>
      </c>
      <c r="AA32" s="29">
        <f>SUMIFS(AA:AA,$C:$C,"Г",$A:$A,"1.2.?")</f>
        <v>0</v>
      </c>
      <c r="AB32" s="29">
        <f>SUMIFS(AB:AB,$C:$C,"Г",$A:$A,"1.2.?")</f>
        <v>0</v>
      </c>
      <c r="AC32" s="29">
        <f>SUMIFS(AC:AC,$C:$C,"Г",$A:$A,"1.2.?")</f>
        <v>0</v>
      </c>
      <c r="AD32" s="29">
        <f>SUMIFS(AD:AD,$C:$C,"Г",$A:$A,"1.2.?")</f>
        <v>0</v>
      </c>
      <c r="AE32" s="29">
        <f>SUMIFS(AE:AE,$C:$C,"Г",$A:$A,"1.2.?")</f>
        <v>0</v>
      </c>
      <c r="AF32" s="28">
        <v>22</v>
      </c>
      <c r="AG32" s="28">
        <f>SUMIFS(AG:AG,$C:$C,"Г",$A:$A,"1.2.?")</f>
        <v>0</v>
      </c>
      <c r="AH32" s="28">
        <f>SUMIFS(AH:AH,$C:$C,"Г",$A:$A,"1.2.?")</f>
        <v>2</v>
      </c>
      <c r="AI32" s="28">
        <f>SUMIFS(AI:AI,$C:$C,"Г",$A:$A,"1.2.?")</f>
        <v>0</v>
      </c>
      <c r="AJ32" s="28" t="s">
        <v>108</v>
      </c>
      <c r="AK32" s="28" t="s">
        <v>108</v>
      </c>
      <c r="AL32" s="28">
        <f t="shared" ref="AL32:AQ32" si="30">SUMIFS(AL:AL,$C:$C,"Г",$A:$A,"1.2.?")</f>
        <v>0</v>
      </c>
      <c r="AM32" s="28">
        <f t="shared" si="30"/>
        <v>0</v>
      </c>
      <c r="AN32" s="28">
        <f t="shared" si="30"/>
        <v>0</v>
      </c>
      <c r="AO32" s="28">
        <f t="shared" si="30"/>
        <v>0</v>
      </c>
      <c r="AP32" s="28">
        <f t="shared" si="30"/>
        <v>0</v>
      </c>
      <c r="AQ32" s="28">
        <f t="shared" si="30"/>
        <v>0</v>
      </c>
      <c r="AR32" s="48">
        <v>0</v>
      </c>
      <c r="AS32" s="28">
        <f t="shared" ref="AS32:BG32" si="31">SUMIFS(AS:AS,$C:$C,"Г",$A:$A,"1.2.?")</f>
        <v>0</v>
      </c>
      <c r="AT32" s="28">
        <f t="shared" si="31"/>
        <v>0</v>
      </c>
      <c r="AU32" s="28">
        <f t="shared" si="31"/>
        <v>0</v>
      </c>
      <c r="AV32" s="28">
        <f t="shared" si="31"/>
        <v>0</v>
      </c>
      <c r="AW32" s="28">
        <f t="shared" si="31"/>
        <v>0</v>
      </c>
      <c r="AX32" s="28">
        <f t="shared" si="31"/>
        <v>0</v>
      </c>
      <c r="AY32" s="28">
        <f t="shared" si="31"/>
        <v>0</v>
      </c>
      <c r="AZ32" s="28">
        <f t="shared" si="31"/>
        <v>0</v>
      </c>
      <c r="BA32" s="28">
        <f t="shared" si="31"/>
        <v>0</v>
      </c>
      <c r="BB32" s="28">
        <f t="shared" si="31"/>
        <v>0</v>
      </c>
      <c r="BC32" s="28">
        <f t="shared" si="31"/>
        <v>0</v>
      </c>
      <c r="BD32" s="28">
        <f t="shared" si="31"/>
        <v>0</v>
      </c>
      <c r="BE32" s="28">
        <f t="shared" si="31"/>
        <v>0</v>
      </c>
      <c r="BF32" s="28">
        <f t="shared" si="31"/>
        <v>0</v>
      </c>
      <c r="BG32" s="28">
        <f t="shared" si="31"/>
        <v>0</v>
      </c>
      <c r="BI32" s="6"/>
    </row>
    <row r="33" spans="1:61" s="7" customFormat="1" ht="63" customHeight="1" x14ac:dyDescent="0.25">
      <c r="A33" s="8" t="s">
        <v>113</v>
      </c>
      <c r="B33" s="8" t="s">
        <v>114</v>
      </c>
      <c r="C33" s="8" t="s">
        <v>104</v>
      </c>
      <c r="D33" s="40">
        <f t="shared" ref="D33:AI33" si="32">SUMIFS(D:D,$C:$C,"Г",$A:$A,"1.2.1.?")</f>
        <v>0</v>
      </c>
      <c r="E33" s="40">
        <f t="shared" si="32"/>
        <v>0</v>
      </c>
      <c r="F33" s="40">
        <f t="shared" si="32"/>
        <v>0</v>
      </c>
      <c r="G33" s="40">
        <f t="shared" si="32"/>
        <v>0</v>
      </c>
      <c r="H33" s="40">
        <f t="shared" si="32"/>
        <v>0</v>
      </c>
      <c r="I33" s="40">
        <f t="shared" si="32"/>
        <v>0</v>
      </c>
      <c r="J33" s="40">
        <f t="shared" si="32"/>
        <v>0</v>
      </c>
      <c r="K33" s="40">
        <f t="shared" si="32"/>
        <v>0</v>
      </c>
      <c r="L33" s="40">
        <f t="shared" si="32"/>
        <v>0</v>
      </c>
      <c r="M33" s="40">
        <f t="shared" si="32"/>
        <v>0</v>
      </c>
      <c r="N33" s="40">
        <f t="shared" si="32"/>
        <v>0</v>
      </c>
      <c r="O33" s="40">
        <f t="shared" si="32"/>
        <v>0</v>
      </c>
      <c r="P33" s="40">
        <f t="shared" si="32"/>
        <v>0</v>
      </c>
      <c r="Q33" s="40">
        <f t="shared" si="32"/>
        <v>0</v>
      </c>
      <c r="R33" s="40">
        <f t="shared" si="32"/>
        <v>0</v>
      </c>
      <c r="S33" s="40">
        <f t="shared" si="32"/>
        <v>0</v>
      </c>
      <c r="T33" s="40">
        <f t="shared" si="32"/>
        <v>0</v>
      </c>
      <c r="U33" s="40">
        <f t="shared" si="32"/>
        <v>0</v>
      </c>
      <c r="V33" s="40">
        <f t="shared" si="32"/>
        <v>0</v>
      </c>
      <c r="W33" s="40">
        <f t="shared" si="32"/>
        <v>0</v>
      </c>
      <c r="X33" s="40">
        <f t="shared" si="32"/>
        <v>0</v>
      </c>
      <c r="Y33" s="40">
        <f t="shared" si="32"/>
        <v>0</v>
      </c>
      <c r="Z33" s="40">
        <f t="shared" si="32"/>
        <v>0</v>
      </c>
      <c r="AA33" s="40">
        <f t="shared" si="32"/>
        <v>0</v>
      </c>
      <c r="AB33" s="40">
        <f t="shared" si="32"/>
        <v>0</v>
      </c>
      <c r="AC33" s="40">
        <f t="shared" si="32"/>
        <v>0</v>
      </c>
      <c r="AD33" s="40">
        <f t="shared" si="32"/>
        <v>0</v>
      </c>
      <c r="AE33" s="40">
        <f t="shared" si="32"/>
        <v>0</v>
      </c>
      <c r="AF33" s="40">
        <f t="shared" si="32"/>
        <v>0</v>
      </c>
      <c r="AG33" s="40">
        <f t="shared" si="32"/>
        <v>0</v>
      </c>
      <c r="AH33" s="40">
        <f t="shared" si="32"/>
        <v>2</v>
      </c>
      <c r="AI33" s="40">
        <f t="shared" si="32"/>
        <v>0</v>
      </c>
      <c r="AJ33" s="40">
        <f t="shared" ref="AJ33:BG33" si="33">SUMIFS(AJ:AJ,$C:$C,"Г",$A:$A,"1.2.1.?")</f>
        <v>0</v>
      </c>
      <c r="AK33" s="40">
        <f t="shared" si="33"/>
        <v>0</v>
      </c>
      <c r="AL33" s="40">
        <f t="shared" si="33"/>
        <v>0</v>
      </c>
      <c r="AM33" s="40">
        <f t="shared" si="33"/>
        <v>0</v>
      </c>
      <c r="AN33" s="40">
        <f t="shared" si="33"/>
        <v>0</v>
      </c>
      <c r="AO33" s="40">
        <f t="shared" si="33"/>
        <v>0</v>
      </c>
      <c r="AP33" s="40">
        <f t="shared" si="33"/>
        <v>0</v>
      </c>
      <c r="AQ33" s="40">
        <f t="shared" si="33"/>
        <v>0</v>
      </c>
      <c r="AR33" s="49">
        <f t="shared" si="33"/>
        <v>0</v>
      </c>
      <c r="AS33" s="40">
        <f t="shared" si="33"/>
        <v>0</v>
      </c>
      <c r="AT33" s="40">
        <f t="shared" si="33"/>
        <v>0</v>
      </c>
      <c r="AU33" s="40">
        <f t="shared" si="33"/>
        <v>0</v>
      </c>
      <c r="AV33" s="40">
        <f t="shared" si="33"/>
        <v>0</v>
      </c>
      <c r="AW33" s="40">
        <f t="shared" si="33"/>
        <v>0</v>
      </c>
      <c r="AX33" s="40">
        <f t="shared" si="33"/>
        <v>0</v>
      </c>
      <c r="AY33" s="40">
        <f t="shared" si="33"/>
        <v>0</v>
      </c>
      <c r="AZ33" s="40">
        <f t="shared" si="33"/>
        <v>0</v>
      </c>
      <c r="BA33" s="40">
        <f t="shared" si="33"/>
        <v>0</v>
      </c>
      <c r="BB33" s="40">
        <f t="shared" si="33"/>
        <v>0</v>
      </c>
      <c r="BC33" s="40">
        <f t="shared" si="33"/>
        <v>0</v>
      </c>
      <c r="BD33" s="40">
        <f t="shared" si="33"/>
        <v>0</v>
      </c>
      <c r="BE33" s="40">
        <f t="shared" si="33"/>
        <v>0</v>
      </c>
      <c r="BF33" s="40">
        <f t="shared" si="33"/>
        <v>0</v>
      </c>
      <c r="BG33" s="40">
        <f t="shared" si="33"/>
        <v>0</v>
      </c>
      <c r="BH33" s="7" t="s">
        <v>119</v>
      </c>
      <c r="BI33" s="6"/>
    </row>
    <row r="34" spans="1:61" s="7" customFormat="1" ht="63" customHeight="1" x14ac:dyDescent="0.25">
      <c r="A34" s="4" t="s">
        <v>115</v>
      </c>
      <c r="B34" s="4" t="s">
        <v>116</v>
      </c>
      <c r="C34" s="4" t="s">
        <v>104</v>
      </c>
      <c r="D34" s="41">
        <f t="shared" ref="D34:AI34" si="34">SUMIFS(D:D,$C:$C,"&lt;&gt;Г",$A:$A,$A34)</f>
        <v>0</v>
      </c>
      <c r="E34" s="41">
        <f t="shared" si="34"/>
        <v>0</v>
      </c>
      <c r="F34" s="41">
        <f t="shared" si="34"/>
        <v>0</v>
      </c>
      <c r="G34" s="41">
        <f t="shared" si="34"/>
        <v>0</v>
      </c>
      <c r="H34" s="41">
        <f t="shared" si="34"/>
        <v>0</v>
      </c>
      <c r="I34" s="41">
        <f t="shared" si="34"/>
        <v>0</v>
      </c>
      <c r="J34" s="41">
        <f t="shared" si="34"/>
        <v>0</v>
      </c>
      <c r="K34" s="41">
        <f t="shared" si="34"/>
        <v>0</v>
      </c>
      <c r="L34" s="41">
        <f t="shared" si="34"/>
        <v>0</v>
      </c>
      <c r="M34" s="41">
        <f t="shared" si="34"/>
        <v>0</v>
      </c>
      <c r="N34" s="41">
        <f t="shared" si="34"/>
        <v>0</v>
      </c>
      <c r="O34" s="41">
        <f t="shared" si="34"/>
        <v>0</v>
      </c>
      <c r="P34" s="41">
        <f t="shared" si="34"/>
        <v>0</v>
      </c>
      <c r="Q34" s="41">
        <f t="shared" si="34"/>
        <v>0</v>
      </c>
      <c r="R34" s="41">
        <f t="shared" si="34"/>
        <v>0</v>
      </c>
      <c r="S34" s="41">
        <f t="shared" si="34"/>
        <v>0</v>
      </c>
      <c r="T34" s="41">
        <f t="shared" si="34"/>
        <v>0</v>
      </c>
      <c r="U34" s="41">
        <f t="shared" si="34"/>
        <v>0</v>
      </c>
      <c r="V34" s="41">
        <f t="shared" si="34"/>
        <v>0</v>
      </c>
      <c r="W34" s="41">
        <f t="shared" si="34"/>
        <v>0</v>
      </c>
      <c r="X34" s="41">
        <f t="shared" si="34"/>
        <v>0</v>
      </c>
      <c r="Y34" s="41">
        <f t="shared" si="34"/>
        <v>0</v>
      </c>
      <c r="Z34" s="41">
        <f t="shared" si="34"/>
        <v>0</v>
      </c>
      <c r="AA34" s="41">
        <f t="shared" si="34"/>
        <v>0</v>
      </c>
      <c r="AB34" s="41">
        <f t="shared" si="34"/>
        <v>0</v>
      </c>
      <c r="AC34" s="41">
        <f t="shared" si="34"/>
        <v>0</v>
      </c>
      <c r="AD34" s="41">
        <f t="shared" si="34"/>
        <v>0</v>
      </c>
      <c r="AE34" s="41">
        <f t="shared" si="34"/>
        <v>0</v>
      </c>
      <c r="AF34" s="41">
        <f t="shared" si="34"/>
        <v>0</v>
      </c>
      <c r="AG34" s="41">
        <f t="shared" si="34"/>
        <v>0</v>
      </c>
      <c r="AH34" s="41">
        <f t="shared" si="34"/>
        <v>2</v>
      </c>
      <c r="AI34" s="41">
        <f t="shared" si="34"/>
        <v>0</v>
      </c>
      <c r="AJ34" s="41">
        <f t="shared" ref="AJ34:BG34" si="35">SUMIFS(AJ:AJ,$C:$C,"&lt;&gt;Г",$A:$A,$A34)</f>
        <v>0</v>
      </c>
      <c r="AK34" s="41">
        <f t="shared" si="35"/>
        <v>0</v>
      </c>
      <c r="AL34" s="41">
        <f t="shared" si="35"/>
        <v>0</v>
      </c>
      <c r="AM34" s="41">
        <f t="shared" si="35"/>
        <v>0</v>
      </c>
      <c r="AN34" s="41">
        <f t="shared" si="35"/>
        <v>0</v>
      </c>
      <c r="AO34" s="41">
        <f t="shared" si="35"/>
        <v>0</v>
      </c>
      <c r="AP34" s="41">
        <f t="shared" si="35"/>
        <v>0</v>
      </c>
      <c r="AQ34" s="41">
        <f t="shared" si="35"/>
        <v>0</v>
      </c>
      <c r="AR34" s="50">
        <f t="shared" si="35"/>
        <v>0</v>
      </c>
      <c r="AS34" s="41">
        <f t="shared" si="35"/>
        <v>0</v>
      </c>
      <c r="AT34" s="41">
        <f t="shared" si="35"/>
        <v>0</v>
      </c>
      <c r="AU34" s="41">
        <f t="shared" si="35"/>
        <v>0</v>
      </c>
      <c r="AV34" s="41">
        <f t="shared" si="35"/>
        <v>0</v>
      </c>
      <c r="AW34" s="41">
        <f t="shared" si="35"/>
        <v>0</v>
      </c>
      <c r="AX34" s="41">
        <f t="shared" si="35"/>
        <v>0</v>
      </c>
      <c r="AY34" s="41">
        <f t="shared" si="35"/>
        <v>0</v>
      </c>
      <c r="AZ34" s="41">
        <f t="shared" si="35"/>
        <v>0</v>
      </c>
      <c r="BA34" s="41">
        <f t="shared" si="35"/>
        <v>0</v>
      </c>
      <c r="BB34" s="41">
        <f t="shared" si="35"/>
        <v>0</v>
      </c>
      <c r="BC34" s="41">
        <f t="shared" si="35"/>
        <v>0</v>
      </c>
      <c r="BD34" s="41">
        <f t="shared" si="35"/>
        <v>0</v>
      </c>
      <c r="BE34" s="41">
        <f t="shared" si="35"/>
        <v>0</v>
      </c>
      <c r="BF34" s="41">
        <f t="shared" si="35"/>
        <v>0</v>
      </c>
      <c r="BG34" s="41">
        <f t="shared" si="35"/>
        <v>0</v>
      </c>
      <c r="BH34" s="7" t="s">
        <v>119</v>
      </c>
      <c r="BI34" s="6"/>
    </row>
    <row r="35" spans="1:61" s="7" customFormat="1" ht="63" customHeight="1" x14ac:dyDescent="0.25">
      <c r="A35" s="32" t="s">
        <v>115</v>
      </c>
      <c r="B35" s="32" t="s">
        <v>117</v>
      </c>
      <c r="C35" s="32" t="s">
        <v>118</v>
      </c>
      <c r="D35" s="38">
        <v>0</v>
      </c>
      <c r="E35" s="38">
        <v>0</v>
      </c>
      <c r="F35" s="38" t="s">
        <v>108</v>
      </c>
      <c r="G35" s="38" t="s">
        <v>108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 t="s">
        <v>108</v>
      </c>
      <c r="O35" s="38" t="s">
        <v>108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 t="s">
        <v>108</v>
      </c>
      <c r="W35" s="38">
        <v>0</v>
      </c>
      <c r="X35" s="38" t="s">
        <v>108</v>
      </c>
      <c r="Y35" s="38" t="s">
        <v>108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2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47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 t="s">
        <v>108</v>
      </c>
      <c r="BG35" s="38" t="s">
        <v>108</v>
      </c>
      <c r="BH35" s="7" t="s">
        <v>119</v>
      </c>
      <c r="BI35" s="6"/>
    </row>
    <row r="36" spans="1:61" s="7" customFormat="1" ht="63" customHeight="1" x14ac:dyDescent="0.25">
      <c r="A36" s="4" t="s">
        <v>120</v>
      </c>
      <c r="B36" s="4" t="s">
        <v>121</v>
      </c>
      <c r="C36" s="4" t="s">
        <v>104</v>
      </c>
      <c r="D36" s="41">
        <f t="shared" ref="D36:AI36" si="36">SUMIFS(D:D,$C:$C,"&lt;&gt;Г",$A:$A,$A36)</f>
        <v>0</v>
      </c>
      <c r="E36" s="41">
        <f t="shared" si="36"/>
        <v>0</v>
      </c>
      <c r="F36" s="41">
        <f t="shared" si="36"/>
        <v>0</v>
      </c>
      <c r="G36" s="41">
        <f t="shared" si="36"/>
        <v>0</v>
      </c>
      <c r="H36" s="41">
        <f t="shared" si="36"/>
        <v>0</v>
      </c>
      <c r="I36" s="41">
        <f t="shared" si="36"/>
        <v>0</v>
      </c>
      <c r="J36" s="41">
        <f t="shared" si="36"/>
        <v>0</v>
      </c>
      <c r="K36" s="41">
        <f t="shared" si="36"/>
        <v>0</v>
      </c>
      <c r="L36" s="41">
        <f t="shared" si="36"/>
        <v>0</v>
      </c>
      <c r="M36" s="41">
        <f t="shared" si="36"/>
        <v>0</v>
      </c>
      <c r="N36" s="41">
        <f t="shared" si="36"/>
        <v>0</v>
      </c>
      <c r="O36" s="41">
        <f t="shared" si="36"/>
        <v>0</v>
      </c>
      <c r="P36" s="41">
        <f t="shared" si="36"/>
        <v>0</v>
      </c>
      <c r="Q36" s="41">
        <f t="shared" si="36"/>
        <v>0</v>
      </c>
      <c r="R36" s="41">
        <f t="shared" si="36"/>
        <v>0</v>
      </c>
      <c r="S36" s="41">
        <f t="shared" si="36"/>
        <v>0</v>
      </c>
      <c r="T36" s="41">
        <f t="shared" si="36"/>
        <v>0</v>
      </c>
      <c r="U36" s="41">
        <f t="shared" si="36"/>
        <v>0</v>
      </c>
      <c r="V36" s="41">
        <f t="shared" si="36"/>
        <v>0</v>
      </c>
      <c r="W36" s="41">
        <f t="shared" si="36"/>
        <v>0</v>
      </c>
      <c r="X36" s="41">
        <f t="shared" si="36"/>
        <v>0</v>
      </c>
      <c r="Y36" s="41">
        <f t="shared" si="36"/>
        <v>0</v>
      </c>
      <c r="Z36" s="41">
        <f t="shared" si="36"/>
        <v>0</v>
      </c>
      <c r="AA36" s="41">
        <f t="shared" si="36"/>
        <v>0</v>
      </c>
      <c r="AB36" s="41">
        <f t="shared" si="36"/>
        <v>0</v>
      </c>
      <c r="AC36" s="41">
        <f t="shared" si="36"/>
        <v>0</v>
      </c>
      <c r="AD36" s="41">
        <f t="shared" si="36"/>
        <v>0</v>
      </c>
      <c r="AE36" s="41">
        <f t="shared" si="36"/>
        <v>0</v>
      </c>
      <c r="AF36" s="41">
        <f t="shared" si="36"/>
        <v>0</v>
      </c>
      <c r="AG36" s="41">
        <f t="shared" si="36"/>
        <v>0</v>
      </c>
      <c r="AH36" s="41">
        <f t="shared" si="36"/>
        <v>0</v>
      </c>
      <c r="AI36" s="41">
        <f t="shared" si="36"/>
        <v>0</v>
      </c>
      <c r="AJ36" s="41">
        <f t="shared" ref="AJ36:BG36" si="37">SUMIFS(AJ:AJ,$C:$C,"&lt;&gt;Г",$A:$A,$A36)</f>
        <v>0</v>
      </c>
      <c r="AK36" s="41">
        <f t="shared" si="37"/>
        <v>0</v>
      </c>
      <c r="AL36" s="41">
        <f t="shared" si="37"/>
        <v>0</v>
      </c>
      <c r="AM36" s="41">
        <f t="shared" si="37"/>
        <v>0</v>
      </c>
      <c r="AN36" s="41">
        <f t="shared" si="37"/>
        <v>0</v>
      </c>
      <c r="AO36" s="41">
        <f t="shared" si="37"/>
        <v>0</v>
      </c>
      <c r="AP36" s="41">
        <f t="shared" si="37"/>
        <v>0</v>
      </c>
      <c r="AQ36" s="41">
        <f t="shared" si="37"/>
        <v>0</v>
      </c>
      <c r="AR36" s="50">
        <f t="shared" si="37"/>
        <v>0</v>
      </c>
      <c r="AS36" s="41">
        <f t="shared" si="37"/>
        <v>0</v>
      </c>
      <c r="AT36" s="41">
        <f t="shared" si="37"/>
        <v>0</v>
      </c>
      <c r="AU36" s="41">
        <f t="shared" si="37"/>
        <v>0</v>
      </c>
      <c r="AV36" s="41">
        <f t="shared" si="37"/>
        <v>0</v>
      </c>
      <c r="AW36" s="41">
        <f t="shared" si="37"/>
        <v>0</v>
      </c>
      <c r="AX36" s="41">
        <f t="shared" si="37"/>
        <v>0</v>
      </c>
      <c r="AY36" s="41">
        <f t="shared" si="37"/>
        <v>0</v>
      </c>
      <c r="AZ36" s="41">
        <f t="shared" si="37"/>
        <v>0</v>
      </c>
      <c r="BA36" s="41">
        <f t="shared" si="37"/>
        <v>0</v>
      </c>
      <c r="BB36" s="41">
        <f t="shared" si="37"/>
        <v>0</v>
      </c>
      <c r="BC36" s="41">
        <f t="shared" si="37"/>
        <v>0</v>
      </c>
      <c r="BD36" s="41">
        <f t="shared" si="37"/>
        <v>0</v>
      </c>
      <c r="BE36" s="41">
        <f t="shared" si="37"/>
        <v>0</v>
      </c>
      <c r="BF36" s="41">
        <f t="shared" si="37"/>
        <v>0</v>
      </c>
      <c r="BG36" s="41">
        <f t="shared" si="37"/>
        <v>0</v>
      </c>
      <c r="BH36" s="7" t="s">
        <v>119</v>
      </c>
      <c r="BI36" s="6"/>
    </row>
    <row r="37" spans="1:61" s="7" customFormat="1" ht="63" customHeight="1" x14ac:dyDescent="0.25">
      <c r="A37" s="32" t="s">
        <v>120</v>
      </c>
      <c r="B37" s="32" t="s">
        <v>122</v>
      </c>
      <c r="C37" s="32" t="s">
        <v>123</v>
      </c>
      <c r="D37" s="38">
        <v>0</v>
      </c>
      <c r="E37" s="38">
        <v>0</v>
      </c>
      <c r="F37" s="38" t="s">
        <v>108</v>
      </c>
      <c r="G37" s="38" t="s">
        <v>108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 t="s">
        <v>108</v>
      </c>
      <c r="O37" s="38" t="s">
        <v>108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 t="s">
        <v>108</v>
      </c>
      <c r="W37" s="38">
        <v>0</v>
      </c>
      <c r="X37" s="38" t="s">
        <v>108</v>
      </c>
      <c r="Y37" s="38" t="s">
        <v>108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47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</v>
      </c>
      <c r="BD37" s="38">
        <v>0</v>
      </c>
      <c r="BE37" s="38">
        <v>0</v>
      </c>
      <c r="BF37" s="38" t="s">
        <v>108</v>
      </c>
      <c r="BG37" s="38" t="s">
        <v>108</v>
      </c>
      <c r="BH37" s="7" t="s">
        <v>119</v>
      </c>
      <c r="BI37" s="6"/>
    </row>
    <row r="38" spans="1:61" s="7" customFormat="1" ht="48" customHeight="1" x14ac:dyDescent="0.25">
      <c r="A38" s="32" t="s">
        <v>120</v>
      </c>
      <c r="B38" s="32" t="s">
        <v>124</v>
      </c>
      <c r="C38" s="32" t="s">
        <v>125</v>
      </c>
      <c r="D38" s="38">
        <v>0</v>
      </c>
      <c r="E38" s="38">
        <v>0</v>
      </c>
      <c r="F38" s="38" t="s">
        <v>108</v>
      </c>
      <c r="G38" s="38" t="s">
        <v>108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 t="s">
        <v>108</v>
      </c>
      <c r="O38" s="38" t="s">
        <v>108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 t="s">
        <v>108</v>
      </c>
      <c r="W38" s="38">
        <v>0</v>
      </c>
      <c r="X38" s="38" t="s">
        <v>108</v>
      </c>
      <c r="Y38" s="38" t="s">
        <v>108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47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 t="s">
        <v>108</v>
      </c>
      <c r="BG38" s="38" t="s">
        <v>108</v>
      </c>
      <c r="BH38" s="7" t="s">
        <v>119</v>
      </c>
      <c r="BI38" s="6"/>
    </row>
    <row r="39" spans="1:61" s="7" customFormat="1" ht="48" customHeight="1" x14ac:dyDescent="0.25">
      <c r="A39" s="32" t="s">
        <v>120</v>
      </c>
      <c r="B39" s="32" t="s">
        <v>126</v>
      </c>
      <c r="C39" s="32" t="s">
        <v>127</v>
      </c>
      <c r="D39" s="38">
        <v>0</v>
      </c>
      <c r="E39" s="38">
        <v>0</v>
      </c>
      <c r="F39" s="38" t="s">
        <v>108</v>
      </c>
      <c r="G39" s="38" t="s">
        <v>108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 t="s">
        <v>108</v>
      </c>
      <c r="O39" s="38" t="s">
        <v>108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 t="s">
        <v>108</v>
      </c>
      <c r="W39" s="38">
        <v>0</v>
      </c>
      <c r="X39" s="38" t="s">
        <v>108</v>
      </c>
      <c r="Y39" s="38" t="s">
        <v>108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47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 t="s">
        <v>108</v>
      </c>
      <c r="BG39" s="38" t="s">
        <v>108</v>
      </c>
      <c r="BH39" s="7" t="s">
        <v>119</v>
      </c>
      <c r="BI39" s="6"/>
    </row>
    <row r="40" spans="1:61" s="7" customFormat="1" ht="48" customHeight="1" x14ac:dyDescent="0.25">
      <c r="A40" s="32" t="s">
        <v>120</v>
      </c>
      <c r="B40" s="32" t="s">
        <v>128</v>
      </c>
      <c r="C40" s="32" t="s">
        <v>129</v>
      </c>
      <c r="D40" s="38">
        <v>0</v>
      </c>
      <c r="E40" s="38">
        <v>0</v>
      </c>
      <c r="F40" s="38" t="s">
        <v>108</v>
      </c>
      <c r="G40" s="38" t="s">
        <v>108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 t="s">
        <v>108</v>
      </c>
      <c r="O40" s="38" t="s">
        <v>108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 t="s">
        <v>108</v>
      </c>
      <c r="W40" s="38">
        <v>0</v>
      </c>
      <c r="X40" s="38" t="s">
        <v>108</v>
      </c>
      <c r="Y40" s="38" t="s">
        <v>108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47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 t="s">
        <v>108</v>
      </c>
      <c r="BG40" s="38" t="s">
        <v>108</v>
      </c>
      <c r="BH40" s="7" t="s">
        <v>119</v>
      </c>
      <c r="BI40" s="6"/>
    </row>
    <row r="41" spans="1:61" s="7" customFormat="1" ht="63" customHeight="1" x14ac:dyDescent="0.25">
      <c r="A41" s="32" t="s">
        <v>120</v>
      </c>
      <c r="B41" s="32" t="s">
        <v>130</v>
      </c>
      <c r="C41" s="32" t="s">
        <v>131</v>
      </c>
      <c r="D41" s="38">
        <v>0</v>
      </c>
      <c r="E41" s="38">
        <v>0</v>
      </c>
      <c r="F41" s="38" t="s">
        <v>108</v>
      </c>
      <c r="G41" s="38" t="s">
        <v>108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 t="s">
        <v>108</v>
      </c>
      <c r="O41" s="38" t="s">
        <v>108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 t="s">
        <v>108</v>
      </c>
      <c r="W41" s="38">
        <v>0</v>
      </c>
      <c r="X41" s="38" t="s">
        <v>108</v>
      </c>
      <c r="Y41" s="38" t="s">
        <v>108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47">
        <v>0</v>
      </c>
      <c r="AS41" s="38">
        <v>0</v>
      </c>
      <c r="AT41" s="38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>
        <v>0</v>
      </c>
      <c r="BB41" s="38">
        <v>0</v>
      </c>
      <c r="BC41" s="38">
        <v>0</v>
      </c>
      <c r="BD41" s="38">
        <v>0</v>
      </c>
      <c r="BE41" s="38">
        <v>0</v>
      </c>
      <c r="BF41" s="38" t="s">
        <v>108</v>
      </c>
      <c r="BG41" s="38" t="s">
        <v>108</v>
      </c>
      <c r="BH41" s="7" t="s">
        <v>119</v>
      </c>
      <c r="BI41" s="6"/>
    </row>
    <row r="42" spans="1:61" s="7" customFormat="1" ht="63" customHeight="1" x14ac:dyDescent="0.25">
      <c r="A42" s="32" t="s">
        <v>120</v>
      </c>
      <c r="B42" s="32" t="s">
        <v>132</v>
      </c>
      <c r="C42" s="32" t="s">
        <v>133</v>
      </c>
      <c r="D42" s="38">
        <v>0</v>
      </c>
      <c r="E42" s="38">
        <v>0</v>
      </c>
      <c r="F42" s="38" t="s">
        <v>108</v>
      </c>
      <c r="G42" s="38" t="s">
        <v>108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 t="s">
        <v>108</v>
      </c>
      <c r="O42" s="38" t="s">
        <v>108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 t="s">
        <v>108</v>
      </c>
      <c r="W42" s="38">
        <v>0</v>
      </c>
      <c r="X42" s="38" t="s">
        <v>108</v>
      </c>
      <c r="Y42" s="38" t="s">
        <v>108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47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 t="s">
        <v>108</v>
      </c>
      <c r="BG42" s="38" t="s">
        <v>108</v>
      </c>
      <c r="BH42" s="7" t="s">
        <v>119</v>
      </c>
      <c r="BI42" s="6"/>
    </row>
    <row r="43" spans="1:61" s="7" customFormat="1" ht="63" customHeight="1" x14ac:dyDescent="0.25">
      <c r="A43" s="32" t="s">
        <v>120</v>
      </c>
      <c r="B43" s="32" t="s">
        <v>134</v>
      </c>
      <c r="C43" s="32" t="s">
        <v>135</v>
      </c>
      <c r="D43" s="38">
        <v>0</v>
      </c>
      <c r="E43" s="38">
        <v>0</v>
      </c>
      <c r="F43" s="38" t="s">
        <v>108</v>
      </c>
      <c r="G43" s="38" t="s">
        <v>108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 t="s">
        <v>108</v>
      </c>
      <c r="O43" s="38" t="s">
        <v>108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 t="s">
        <v>108</v>
      </c>
      <c r="W43" s="38">
        <v>0</v>
      </c>
      <c r="X43" s="38" t="s">
        <v>108</v>
      </c>
      <c r="Y43" s="38" t="s">
        <v>108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47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>
        <v>0</v>
      </c>
      <c r="BB43" s="38">
        <v>0</v>
      </c>
      <c r="BC43" s="38">
        <v>0</v>
      </c>
      <c r="BD43" s="38">
        <v>0</v>
      </c>
      <c r="BE43" s="38">
        <v>0</v>
      </c>
      <c r="BF43" s="38" t="s">
        <v>108</v>
      </c>
      <c r="BG43" s="38" t="s">
        <v>108</v>
      </c>
      <c r="BH43" s="7" t="s">
        <v>119</v>
      </c>
      <c r="BI43" s="6"/>
    </row>
    <row r="44" spans="1:61" s="7" customFormat="1" ht="48" customHeight="1" x14ac:dyDescent="0.25">
      <c r="A44" s="32" t="s">
        <v>120</v>
      </c>
      <c r="B44" s="32" t="s">
        <v>136</v>
      </c>
      <c r="C44" s="32" t="s">
        <v>137</v>
      </c>
      <c r="D44" s="38">
        <v>0</v>
      </c>
      <c r="E44" s="38">
        <v>0</v>
      </c>
      <c r="F44" s="38" t="s">
        <v>108</v>
      </c>
      <c r="G44" s="38" t="s">
        <v>108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 t="s">
        <v>108</v>
      </c>
      <c r="O44" s="38" t="s">
        <v>108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 t="s">
        <v>108</v>
      </c>
      <c r="W44" s="38">
        <v>0</v>
      </c>
      <c r="X44" s="38" t="s">
        <v>108</v>
      </c>
      <c r="Y44" s="38" t="s">
        <v>108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47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 t="s">
        <v>108</v>
      </c>
      <c r="BG44" s="38" t="s">
        <v>108</v>
      </c>
      <c r="BH44" s="7" t="s">
        <v>119</v>
      </c>
      <c r="BI44" s="6"/>
    </row>
    <row r="45" spans="1:61" s="7" customFormat="1" ht="48" customHeight="1" x14ac:dyDescent="0.25">
      <c r="A45" s="32" t="s">
        <v>120</v>
      </c>
      <c r="B45" s="32" t="s">
        <v>138</v>
      </c>
      <c r="C45" s="32" t="s">
        <v>139</v>
      </c>
      <c r="D45" s="38">
        <v>0</v>
      </c>
      <c r="E45" s="38">
        <v>0</v>
      </c>
      <c r="F45" s="38" t="s">
        <v>108</v>
      </c>
      <c r="G45" s="38" t="s">
        <v>108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 t="s">
        <v>108</v>
      </c>
      <c r="O45" s="38" t="s">
        <v>108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 t="s">
        <v>108</v>
      </c>
      <c r="W45" s="38">
        <v>0</v>
      </c>
      <c r="X45" s="38" t="s">
        <v>108</v>
      </c>
      <c r="Y45" s="38" t="s">
        <v>108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47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38">
        <v>0</v>
      </c>
      <c r="BE45" s="38">
        <v>0</v>
      </c>
      <c r="BF45" s="38" t="s">
        <v>108</v>
      </c>
      <c r="BG45" s="38" t="s">
        <v>108</v>
      </c>
      <c r="BH45" s="7" t="s">
        <v>119</v>
      </c>
      <c r="BI45" s="6"/>
    </row>
    <row r="46" spans="1:61" s="7" customFormat="1" ht="63" customHeight="1" x14ac:dyDescent="0.25">
      <c r="A46" s="32" t="s">
        <v>120</v>
      </c>
      <c r="B46" s="32" t="s">
        <v>140</v>
      </c>
      <c r="C46" s="32" t="s">
        <v>141</v>
      </c>
      <c r="D46" s="38">
        <v>0</v>
      </c>
      <c r="E46" s="38">
        <v>0</v>
      </c>
      <c r="F46" s="38" t="s">
        <v>108</v>
      </c>
      <c r="G46" s="38" t="s">
        <v>108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 t="s">
        <v>108</v>
      </c>
      <c r="O46" s="38" t="s">
        <v>108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 t="s">
        <v>108</v>
      </c>
      <c r="W46" s="38">
        <v>0</v>
      </c>
      <c r="X46" s="38" t="s">
        <v>108</v>
      </c>
      <c r="Y46" s="38" t="s">
        <v>108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47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 t="s">
        <v>108</v>
      </c>
      <c r="BG46" s="38" t="s">
        <v>108</v>
      </c>
      <c r="BH46" s="7" t="s">
        <v>119</v>
      </c>
      <c r="BI46" s="6"/>
    </row>
    <row r="47" spans="1:61" s="7" customFormat="1" ht="67.5" customHeight="1" x14ac:dyDescent="0.25">
      <c r="A47" s="32" t="s">
        <v>120</v>
      </c>
      <c r="B47" s="32" t="s">
        <v>142</v>
      </c>
      <c r="C47" s="32" t="s">
        <v>143</v>
      </c>
      <c r="D47" s="38">
        <v>0</v>
      </c>
      <c r="E47" s="38">
        <v>0</v>
      </c>
      <c r="F47" s="38" t="s">
        <v>108</v>
      </c>
      <c r="G47" s="38" t="s">
        <v>108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 t="s">
        <v>108</v>
      </c>
      <c r="O47" s="38" t="s">
        <v>108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 t="s">
        <v>108</v>
      </c>
      <c r="W47" s="38">
        <v>0</v>
      </c>
      <c r="X47" s="38" t="s">
        <v>108</v>
      </c>
      <c r="Y47" s="38" t="s">
        <v>108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8">
        <v>0</v>
      </c>
      <c r="AQ47" s="38">
        <v>0</v>
      </c>
      <c r="AR47" s="47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 t="s">
        <v>108</v>
      </c>
      <c r="BG47" s="38" t="s">
        <v>108</v>
      </c>
      <c r="BI47" s="6"/>
    </row>
    <row r="48" spans="1:61" s="7" customFormat="1" ht="63" customHeight="1" x14ac:dyDescent="0.25">
      <c r="A48" s="32" t="s">
        <v>120</v>
      </c>
      <c r="B48" s="32" t="s">
        <v>144</v>
      </c>
      <c r="C48" s="32" t="s">
        <v>145</v>
      </c>
      <c r="D48" s="38">
        <v>0</v>
      </c>
      <c r="E48" s="38">
        <v>0</v>
      </c>
      <c r="F48" s="38" t="s">
        <v>108</v>
      </c>
      <c r="G48" s="38" t="s">
        <v>108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 t="s">
        <v>108</v>
      </c>
      <c r="O48" s="38" t="s">
        <v>108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 t="s">
        <v>108</v>
      </c>
      <c r="W48" s="38">
        <v>0</v>
      </c>
      <c r="X48" s="38" t="s">
        <v>108</v>
      </c>
      <c r="Y48" s="38" t="s">
        <v>108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47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 t="s">
        <v>108</v>
      </c>
      <c r="BG48" s="38" t="s">
        <v>108</v>
      </c>
      <c r="BH48" s="7" t="s">
        <v>119</v>
      </c>
      <c r="BI48" s="6"/>
    </row>
    <row r="49" spans="1:61" s="7" customFormat="1" ht="48" customHeight="1" x14ac:dyDescent="0.25">
      <c r="A49" s="32" t="s">
        <v>120</v>
      </c>
      <c r="B49" s="32" t="s">
        <v>146</v>
      </c>
      <c r="C49" s="32" t="s">
        <v>147</v>
      </c>
      <c r="D49" s="38">
        <v>0</v>
      </c>
      <c r="E49" s="38">
        <v>0</v>
      </c>
      <c r="F49" s="38" t="s">
        <v>108</v>
      </c>
      <c r="G49" s="38" t="s">
        <v>108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 t="s">
        <v>108</v>
      </c>
      <c r="O49" s="38" t="s">
        <v>108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 t="s">
        <v>108</v>
      </c>
      <c r="W49" s="38">
        <v>0</v>
      </c>
      <c r="X49" s="38" t="s">
        <v>108</v>
      </c>
      <c r="Y49" s="38" t="s">
        <v>108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47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 t="s">
        <v>108</v>
      </c>
      <c r="BG49" s="38" t="s">
        <v>108</v>
      </c>
      <c r="BH49" s="7" t="s">
        <v>119</v>
      </c>
      <c r="BI49" s="6"/>
    </row>
    <row r="50" spans="1:61" s="7" customFormat="1" ht="63" customHeight="1" x14ac:dyDescent="0.25">
      <c r="A50" s="32" t="s">
        <v>120</v>
      </c>
      <c r="B50" s="32" t="s">
        <v>148</v>
      </c>
      <c r="C50" s="32" t="s">
        <v>149</v>
      </c>
      <c r="D50" s="38">
        <v>0</v>
      </c>
      <c r="E50" s="38">
        <v>0</v>
      </c>
      <c r="F50" s="38" t="s">
        <v>108</v>
      </c>
      <c r="G50" s="38" t="s">
        <v>108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 t="s">
        <v>108</v>
      </c>
      <c r="O50" s="38" t="s">
        <v>108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 t="s">
        <v>108</v>
      </c>
      <c r="W50" s="38">
        <v>0</v>
      </c>
      <c r="X50" s="38" t="s">
        <v>108</v>
      </c>
      <c r="Y50" s="38" t="s">
        <v>108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47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 t="s">
        <v>108</v>
      </c>
      <c r="BG50" s="38" t="s">
        <v>108</v>
      </c>
      <c r="BH50" s="7" t="s">
        <v>119</v>
      </c>
      <c r="BI50" s="6"/>
    </row>
    <row r="51" spans="1:61" s="7" customFormat="1" ht="63" customHeight="1" x14ac:dyDescent="0.25">
      <c r="A51" s="32" t="s">
        <v>120</v>
      </c>
      <c r="B51" s="32" t="s">
        <v>150</v>
      </c>
      <c r="C51" s="32" t="s">
        <v>151</v>
      </c>
      <c r="D51" s="38">
        <v>0</v>
      </c>
      <c r="E51" s="38">
        <v>0</v>
      </c>
      <c r="F51" s="38" t="s">
        <v>108</v>
      </c>
      <c r="G51" s="38" t="s">
        <v>108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 t="s">
        <v>108</v>
      </c>
      <c r="O51" s="38" t="s">
        <v>108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 t="s">
        <v>108</v>
      </c>
      <c r="W51" s="38">
        <v>0</v>
      </c>
      <c r="X51" s="38" t="s">
        <v>108</v>
      </c>
      <c r="Y51" s="38" t="s">
        <v>108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47">
        <v>0</v>
      </c>
      <c r="AS51" s="38">
        <v>0</v>
      </c>
      <c r="AT51" s="38">
        <v>0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>
        <v>0</v>
      </c>
      <c r="BB51" s="38">
        <v>0</v>
      </c>
      <c r="BC51" s="38">
        <v>0</v>
      </c>
      <c r="BD51" s="38">
        <v>0</v>
      </c>
      <c r="BE51" s="38">
        <v>0</v>
      </c>
      <c r="BF51" s="38" t="s">
        <v>108</v>
      </c>
      <c r="BG51" s="38" t="s">
        <v>108</v>
      </c>
      <c r="BH51" s="7" t="s">
        <v>119</v>
      </c>
      <c r="BI51" s="6"/>
    </row>
    <row r="52" spans="1:61" s="7" customFormat="1" ht="63" customHeight="1" x14ac:dyDescent="0.25">
      <c r="A52" s="32" t="s">
        <v>120</v>
      </c>
      <c r="B52" s="32" t="s">
        <v>152</v>
      </c>
      <c r="C52" s="32" t="s">
        <v>153</v>
      </c>
      <c r="D52" s="38">
        <v>0</v>
      </c>
      <c r="E52" s="38">
        <v>0</v>
      </c>
      <c r="F52" s="38" t="s">
        <v>108</v>
      </c>
      <c r="G52" s="38" t="s">
        <v>108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 t="s">
        <v>108</v>
      </c>
      <c r="O52" s="38" t="s">
        <v>108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 t="s">
        <v>108</v>
      </c>
      <c r="W52" s="38">
        <v>0</v>
      </c>
      <c r="X52" s="38" t="s">
        <v>108</v>
      </c>
      <c r="Y52" s="38" t="s">
        <v>108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8">
        <v>0</v>
      </c>
      <c r="AF52" s="38">
        <v>0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47">
        <v>0</v>
      </c>
      <c r="AS52" s="38">
        <v>0</v>
      </c>
      <c r="AT52" s="38"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38">
        <v>0</v>
      </c>
      <c r="BB52" s="38">
        <v>0</v>
      </c>
      <c r="BC52" s="38">
        <v>0</v>
      </c>
      <c r="BD52" s="38">
        <v>0</v>
      </c>
      <c r="BE52" s="38">
        <v>0</v>
      </c>
      <c r="BF52" s="38" t="s">
        <v>108</v>
      </c>
      <c r="BG52" s="38" t="s">
        <v>108</v>
      </c>
      <c r="BH52" s="7" t="s">
        <v>119</v>
      </c>
      <c r="BI52" s="6"/>
    </row>
    <row r="53" spans="1:61" s="7" customFormat="1" ht="63" customHeight="1" x14ac:dyDescent="0.25">
      <c r="A53" s="32" t="s">
        <v>120</v>
      </c>
      <c r="B53" s="32" t="s">
        <v>154</v>
      </c>
      <c r="C53" s="32" t="s">
        <v>155</v>
      </c>
      <c r="D53" s="38">
        <v>0</v>
      </c>
      <c r="E53" s="38">
        <v>0</v>
      </c>
      <c r="F53" s="38" t="s">
        <v>108</v>
      </c>
      <c r="G53" s="38" t="s">
        <v>108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 t="s">
        <v>108</v>
      </c>
      <c r="O53" s="38" t="s">
        <v>108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 t="s">
        <v>108</v>
      </c>
      <c r="W53" s="38">
        <v>0</v>
      </c>
      <c r="X53" s="38" t="s">
        <v>108</v>
      </c>
      <c r="Y53" s="38" t="s">
        <v>108</v>
      </c>
      <c r="Z53" s="38">
        <v>0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47">
        <v>0</v>
      </c>
      <c r="AS53" s="38">
        <v>0</v>
      </c>
      <c r="AT53" s="38">
        <v>0</v>
      </c>
      <c r="AU53" s="38">
        <v>0</v>
      </c>
      <c r="AV53" s="38">
        <v>0</v>
      </c>
      <c r="AW53" s="38">
        <v>0</v>
      </c>
      <c r="AX53" s="38">
        <v>0</v>
      </c>
      <c r="AY53" s="38">
        <v>0</v>
      </c>
      <c r="AZ53" s="38">
        <v>0</v>
      </c>
      <c r="BA53" s="38">
        <v>0</v>
      </c>
      <c r="BB53" s="38">
        <v>0</v>
      </c>
      <c r="BC53" s="38">
        <v>0</v>
      </c>
      <c r="BD53" s="38">
        <v>0</v>
      </c>
      <c r="BE53" s="38">
        <v>0</v>
      </c>
      <c r="BF53" s="38" t="s">
        <v>108</v>
      </c>
      <c r="BG53" s="38" t="s">
        <v>108</v>
      </c>
      <c r="BH53" s="7" t="s">
        <v>119</v>
      </c>
      <c r="BI53" s="6"/>
    </row>
    <row r="54" spans="1:61" s="7" customFormat="1" ht="63" customHeight="1" x14ac:dyDescent="0.25">
      <c r="A54" s="32" t="s">
        <v>120</v>
      </c>
      <c r="B54" s="32" t="s">
        <v>156</v>
      </c>
      <c r="C54" s="32" t="s">
        <v>157</v>
      </c>
      <c r="D54" s="38">
        <v>0</v>
      </c>
      <c r="E54" s="38">
        <v>0</v>
      </c>
      <c r="F54" s="38" t="s">
        <v>108</v>
      </c>
      <c r="G54" s="38" t="s">
        <v>108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 t="s">
        <v>108</v>
      </c>
      <c r="O54" s="38" t="s">
        <v>108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 t="s">
        <v>108</v>
      </c>
      <c r="W54" s="38">
        <v>0</v>
      </c>
      <c r="X54" s="38" t="s">
        <v>108</v>
      </c>
      <c r="Y54" s="38" t="s">
        <v>108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47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38">
        <v>0</v>
      </c>
      <c r="BE54" s="38">
        <v>0</v>
      </c>
      <c r="BF54" s="38" t="s">
        <v>108</v>
      </c>
      <c r="BG54" s="38" t="s">
        <v>108</v>
      </c>
      <c r="BH54" s="7" t="s">
        <v>119</v>
      </c>
      <c r="BI54" s="6"/>
    </row>
    <row r="55" spans="1:61" s="7" customFormat="1" ht="63" customHeight="1" x14ac:dyDescent="0.25">
      <c r="A55" s="32" t="s">
        <v>158</v>
      </c>
      <c r="B55" s="32" t="s">
        <v>159</v>
      </c>
      <c r="C55" s="32" t="s">
        <v>104</v>
      </c>
      <c r="D55" s="39">
        <f t="shared" ref="D55:AI55" si="38">SUMIFS(D:D,$C:$C,"&lt;&gt;Г",$A:$A,$A55)</f>
        <v>0</v>
      </c>
      <c r="E55" s="39">
        <f t="shared" si="38"/>
        <v>0</v>
      </c>
      <c r="F55" s="39">
        <f t="shared" si="38"/>
        <v>0</v>
      </c>
      <c r="G55" s="39">
        <f t="shared" si="38"/>
        <v>0</v>
      </c>
      <c r="H55" s="39">
        <f t="shared" si="38"/>
        <v>0</v>
      </c>
      <c r="I55" s="39">
        <f t="shared" si="38"/>
        <v>0</v>
      </c>
      <c r="J55" s="39">
        <f t="shared" si="38"/>
        <v>3.5000000000000003E-2</v>
      </c>
      <c r="K55" s="39">
        <f t="shared" si="38"/>
        <v>0</v>
      </c>
      <c r="L55" s="39">
        <f t="shared" si="38"/>
        <v>0</v>
      </c>
      <c r="M55" s="39">
        <f t="shared" si="38"/>
        <v>0</v>
      </c>
      <c r="N55" s="39">
        <f t="shared" si="38"/>
        <v>0</v>
      </c>
      <c r="O55" s="39">
        <f t="shared" si="38"/>
        <v>0</v>
      </c>
      <c r="P55" s="39">
        <f t="shared" si="38"/>
        <v>0</v>
      </c>
      <c r="Q55" s="39">
        <f t="shared" si="38"/>
        <v>0</v>
      </c>
      <c r="R55" s="39">
        <f t="shared" si="38"/>
        <v>0</v>
      </c>
      <c r="S55" s="39">
        <f t="shared" si="38"/>
        <v>0</v>
      </c>
      <c r="T55" s="39">
        <f t="shared" si="38"/>
        <v>0</v>
      </c>
      <c r="U55" s="39">
        <f t="shared" si="38"/>
        <v>0</v>
      </c>
      <c r="V55" s="39">
        <f t="shared" si="38"/>
        <v>0</v>
      </c>
      <c r="W55" s="39">
        <f t="shared" si="38"/>
        <v>0</v>
      </c>
      <c r="X55" s="39">
        <f t="shared" si="38"/>
        <v>0</v>
      </c>
      <c r="Y55" s="39">
        <f t="shared" si="38"/>
        <v>0</v>
      </c>
      <c r="Z55" s="39">
        <f t="shared" si="38"/>
        <v>0</v>
      </c>
      <c r="AA55" s="39">
        <f t="shared" si="38"/>
        <v>0</v>
      </c>
      <c r="AB55" s="39">
        <f t="shared" si="38"/>
        <v>5.5279999999999996</v>
      </c>
      <c r="AC55" s="39">
        <f t="shared" si="38"/>
        <v>0</v>
      </c>
      <c r="AD55" s="39">
        <f t="shared" si="38"/>
        <v>0</v>
      </c>
      <c r="AE55" s="39">
        <f t="shared" si="38"/>
        <v>0</v>
      </c>
      <c r="AF55" s="39">
        <f t="shared" si="38"/>
        <v>0</v>
      </c>
      <c r="AG55" s="39">
        <f t="shared" si="38"/>
        <v>0</v>
      </c>
      <c r="AH55" s="39">
        <f t="shared" si="38"/>
        <v>0</v>
      </c>
      <c r="AI55" s="39">
        <f t="shared" si="38"/>
        <v>0</v>
      </c>
      <c r="AJ55" s="39">
        <f t="shared" ref="AJ55:BG55" si="39">SUMIFS(AJ:AJ,$C:$C,"&lt;&gt;Г",$A:$A,$A55)</f>
        <v>0</v>
      </c>
      <c r="AK55" s="39">
        <f t="shared" si="39"/>
        <v>0</v>
      </c>
      <c r="AL55" s="39">
        <f t="shared" si="39"/>
        <v>0</v>
      </c>
      <c r="AM55" s="39">
        <f t="shared" si="39"/>
        <v>0</v>
      </c>
      <c r="AN55" s="39">
        <f t="shared" si="39"/>
        <v>0</v>
      </c>
      <c r="AO55" s="39">
        <f t="shared" si="39"/>
        <v>0</v>
      </c>
      <c r="AP55" s="39">
        <f t="shared" si="39"/>
        <v>0</v>
      </c>
      <c r="AQ55" s="39">
        <f t="shared" si="39"/>
        <v>0</v>
      </c>
      <c r="AR55" s="2">
        <f t="shared" si="39"/>
        <v>0</v>
      </c>
      <c r="AS55" s="39">
        <f t="shared" si="39"/>
        <v>0</v>
      </c>
      <c r="AT55" s="39">
        <f t="shared" si="39"/>
        <v>0</v>
      </c>
      <c r="AU55" s="39">
        <f t="shared" si="39"/>
        <v>0</v>
      </c>
      <c r="AV55" s="39">
        <f t="shared" si="39"/>
        <v>0</v>
      </c>
      <c r="AW55" s="39">
        <f t="shared" si="39"/>
        <v>0</v>
      </c>
      <c r="AX55" s="39">
        <f t="shared" si="39"/>
        <v>0</v>
      </c>
      <c r="AY55" s="39">
        <f t="shared" si="39"/>
        <v>0</v>
      </c>
      <c r="AZ55" s="39">
        <f t="shared" si="39"/>
        <v>0</v>
      </c>
      <c r="BA55" s="39">
        <f t="shared" si="39"/>
        <v>0</v>
      </c>
      <c r="BB55" s="39">
        <f t="shared" si="39"/>
        <v>0</v>
      </c>
      <c r="BC55" s="39">
        <f t="shared" si="39"/>
        <v>0</v>
      </c>
      <c r="BD55" s="39">
        <f t="shared" si="39"/>
        <v>0</v>
      </c>
      <c r="BE55" s="39">
        <f t="shared" si="39"/>
        <v>0</v>
      </c>
      <c r="BF55" s="39">
        <f t="shared" si="39"/>
        <v>0</v>
      </c>
      <c r="BG55" s="39">
        <f t="shared" si="39"/>
        <v>0</v>
      </c>
      <c r="BH55" s="7" t="s">
        <v>119</v>
      </c>
      <c r="BI55" s="6"/>
    </row>
    <row r="56" spans="1:61" s="7" customFormat="1" ht="63" customHeight="1" x14ac:dyDescent="0.25">
      <c r="A56" s="32" t="s">
        <v>158</v>
      </c>
      <c r="B56" s="32" t="s">
        <v>160</v>
      </c>
      <c r="C56" s="32" t="s">
        <v>161</v>
      </c>
      <c r="D56" s="38">
        <v>0</v>
      </c>
      <c r="E56" s="38">
        <v>0</v>
      </c>
      <c r="F56" s="38" t="s">
        <v>108</v>
      </c>
      <c r="G56" s="38" t="s">
        <v>108</v>
      </c>
      <c r="H56" s="38">
        <v>0</v>
      </c>
      <c r="I56" s="38">
        <v>0</v>
      </c>
      <c r="J56" s="38">
        <v>1.2999999999999999E-2</v>
      </c>
      <c r="K56" s="38">
        <v>0</v>
      </c>
      <c r="L56" s="38">
        <v>0</v>
      </c>
      <c r="M56" s="38">
        <v>0</v>
      </c>
      <c r="N56" s="38" t="s">
        <v>108</v>
      </c>
      <c r="O56" s="38" t="s">
        <v>108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 t="s">
        <v>108</v>
      </c>
      <c r="W56" s="38">
        <v>0</v>
      </c>
      <c r="X56" s="38" t="s">
        <v>108</v>
      </c>
      <c r="Y56" s="38" t="s">
        <v>108</v>
      </c>
      <c r="Z56" s="38">
        <v>0</v>
      </c>
      <c r="AA56" s="38">
        <v>0</v>
      </c>
      <c r="AB56" s="38">
        <v>0.14599999999999999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47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0</v>
      </c>
      <c r="BD56" s="38">
        <v>0</v>
      </c>
      <c r="BE56" s="38">
        <v>0</v>
      </c>
      <c r="BF56" s="38" t="s">
        <v>108</v>
      </c>
      <c r="BG56" s="38" t="s">
        <v>108</v>
      </c>
      <c r="BH56" s="7" t="s">
        <v>119</v>
      </c>
      <c r="BI56" s="6"/>
    </row>
    <row r="57" spans="1:61" s="7" customFormat="1" ht="48" customHeight="1" x14ac:dyDescent="0.25">
      <c r="A57" s="32" t="s">
        <v>158</v>
      </c>
      <c r="B57" s="32" t="s">
        <v>162</v>
      </c>
      <c r="C57" s="32" t="s">
        <v>163</v>
      </c>
      <c r="D57" s="38">
        <v>0</v>
      </c>
      <c r="E57" s="38">
        <v>0</v>
      </c>
      <c r="F57" s="38" t="s">
        <v>108</v>
      </c>
      <c r="G57" s="38" t="s">
        <v>108</v>
      </c>
      <c r="H57" s="38">
        <v>0</v>
      </c>
      <c r="I57" s="38">
        <v>0</v>
      </c>
      <c r="J57" s="38">
        <v>-4.0000000000000001E-3</v>
      </c>
      <c r="K57" s="38">
        <v>0</v>
      </c>
      <c r="L57" s="38">
        <v>0</v>
      </c>
      <c r="M57" s="38">
        <v>0</v>
      </c>
      <c r="N57" s="38" t="s">
        <v>108</v>
      </c>
      <c r="O57" s="38" t="s">
        <v>108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 t="s">
        <v>108</v>
      </c>
      <c r="W57" s="38">
        <v>0</v>
      </c>
      <c r="X57" s="38" t="s">
        <v>108</v>
      </c>
      <c r="Y57" s="38" t="s">
        <v>108</v>
      </c>
      <c r="Z57" s="38">
        <v>0</v>
      </c>
      <c r="AA57" s="38">
        <v>0</v>
      </c>
      <c r="AB57" s="38">
        <v>0.41899999999999998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47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8">
        <v>0</v>
      </c>
      <c r="BE57" s="38">
        <v>0</v>
      </c>
      <c r="BF57" s="38" t="s">
        <v>108</v>
      </c>
      <c r="BG57" s="38" t="s">
        <v>108</v>
      </c>
      <c r="BH57" s="7" t="s">
        <v>119</v>
      </c>
      <c r="BI57" s="6"/>
    </row>
    <row r="58" spans="1:61" s="7" customFormat="1" ht="63" customHeight="1" x14ac:dyDescent="0.25">
      <c r="A58" s="32" t="s">
        <v>158</v>
      </c>
      <c r="B58" s="32" t="s">
        <v>164</v>
      </c>
      <c r="C58" s="32" t="s">
        <v>165</v>
      </c>
      <c r="D58" s="38">
        <v>0</v>
      </c>
      <c r="E58" s="38">
        <v>0</v>
      </c>
      <c r="F58" s="38" t="s">
        <v>108</v>
      </c>
      <c r="G58" s="38" t="s">
        <v>108</v>
      </c>
      <c r="H58" s="38">
        <v>0</v>
      </c>
      <c r="I58" s="38">
        <v>0</v>
      </c>
      <c r="J58" s="38">
        <v>0.01</v>
      </c>
      <c r="K58" s="38">
        <v>0</v>
      </c>
      <c r="L58" s="38">
        <v>0</v>
      </c>
      <c r="M58" s="38">
        <v>0</v>
      </c>
      <c r="N58" s="38" t="s">
        <v>108</v>
      </c>
      <c r="O58" s="38" t="s">
        <v>108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 t="s">
        <v>108</v>
      </c>
      <c r="W58" s="38">
        <v>0</v>
      </c>
      <c r="X58" s="38" t="s">
        <v>108</v>
      </c>
      <c r="Y58" s="38" t="s">
        <v>108</v>
      </c>
      <c r="Z58" s="38">
        <v>0</v>
      </c>
      <c r="AA58" s="38">
        <v>0</v>
      </c>
      <c r="AB58" s="38">
        <v>6.8000000000000005E-2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47">
        <v>0</v>
      </c>
      <c r="AS58" s="38">
        <v>0</v>
      </c>
      <c r="AT58" s="38">
        <v>0</v>
      </c>
      <c r="AU58" s="38">
        <v>0</v>
      </c>
      <c r="AV58" s="38">
        <v>0</v>
      </c>
      <c r="AW58" s="38">
        <v>0</v>
      </c>
      <c r="AX58" s="38">
        <v>0</v>
      </c>
      <c r="AY58" s="38">
        <v>0</v>
      </c>
      <c r="AZ58" s="38">
        <v>0</v>
      </c>
      <c r="BA58" s="38">
        <v>0</v>
      </c>
      <c r="BB58" s="38">
        <v>0</v>
      </c>
      <c r="BC58" s="38">
        <v>0</v>
      </c>
      <c r="BD58" s="38">
        <v>0</v>
      </c>
      <c r="BE58" s="38">
        <v>0</v>
      </c>
      <c r="BF58" s="38" t="s">
        <v>108</v>
      </c>
      <c r="BG58" s="38" t="s">
        <v>108</v>
      </c>
      <c r="BH58" s="7" t="s">
        <v>119</v>
      </c>
      <c r="BI58" s="6"/>
    </row>
    <row r="59" spans="1:61" s="7" customFormat="1" ht="63" customHeight="1" x14ac:dyDescent="0.25">
      <c r="A59" s="32" t="s">
        <v>158</v>
      </c>
      <c r="B59" s="32" t="s">
        <v>166</v>
      </c>
      <c r="C59" s="32" t="s">
        <v>167</v>
      </c>
      <c r="D59" s="38">
        <v>0</v>
      </c>
      <c r="E59" s="38">
        <v>0</v>
      </c>
      <c r="F59" s="38" t="s">
        <v>108</v>
      </c>
      <c r="G59" s="38" t="s">
        <v>108</v>
      </c>
      <c r="H59" s="38">
        <v>0</v>
      </c>
      <c r="I59" s="38">
        <v>0</v>
      </c>
      <c r="J59" s="38">
        <v>1.6E-2</v>
      </c>
      <c r="K59" s="38">
        <v>0</v>
      </c>
      <c r="L59" s="38">
        <v>0</v>
      </c>
      <c r="M59" s="38">
        <v>0</v>
      </c>
      <c r="N59" s="38" t="s">
        <v>108</v>
      </c>
      <c r="O59" s="38" t="s">
        <v>108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 t="s">
        <v>108</v>
      </c>
      <c r="W59" s="38">
        <v>0</v>
      </c>
      <c r="X59" s="38" t="s">
        <v>108</v>
      </c>
      <c r="Y59" s="38" t="s">
        <v>108</v>
      </c>
      <c r="Z59" s="38">
        <v>0</v>
      </c>
      <c r="AA59" s="38">
        <v>0</v>
      </c>
      <c r="AB59" s="38">
        <v>0.2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47">
        <v>0</v>
      </c>
      <c r="AS59" s="38">
        <v>0</v>
      </c>
      <c r="AT59" s="38">
        <v>0</v>
      </c>
      <c r="AU59" s="38">
        <v>0</v>
      </c>
      <c r="AV59" s="38">
        <v>0</v>
      </c>
      <c r="AW59" s="38">
        <v>0</v>
      </c>
      <c r="AX59" s="38">
        <v>0</v>
      </c>
      <c r="AY59" s="38">
        <v>0</v>
      </c>
      <c r="AZ59" s="38">
        <v>0</v>
      </c>
      <c r="BA59" s="38">
        <v>0</v>
      </c>
      <c r="BB59" s="38">
        <v>0</v>
      </c>
      <c r="BC59" s="38">
        <v>0</v>
      </c>
      <c r="BD59" s="38">
        <v>0</v>
      </c>
      <c r="BE59" s="38">
        <v>0</v>
      </c>
      <c r="BF59" s="38" t="s">
        <v>108</v>
      </c>
      <c r="BG59" s="38" t="s">
        <v>108</v>
      </c>
      <c r="BH59" s="7" t="s">
        <v>119</v>
      </c>
      <c r="BI59" s="6"/>
    </row>
    <row r="60" spans="1:61" s="7" customFormat="1" ht="63" customHeight="1" x14ac:dyDescent="0.25">
      <c r="A60" s="32" t="s">
        <v>158</v>
      </c>
      <c r="B60" s="32" t="s">
        <v>168</v>
      </c>
      <c r="C60" s="32" t="s">
        <v>169</v>
      </c>
      <c r="D60" s="38">
        <v>0</v>
      </c>
      <c r="E60" s="38">
        <v>0</v>
      </c>
      <c r="F60" s="38" t="s">
        <v>108</v>
      </c>
      <c r="G60" s="38" t="s">
        <v>108</v>
      </c>
      <c r="H60" s="38">
        <v>0</v>
      </c>
      <c r="I60" s="38">
        <v>0</v>
      </c>
      <c r="J60" s="38">
        <v>1.7999999999999999E-2</v>
      </c>
      <c r="K60" s="38">
        <v>0</v>
      </c>
      <c r="L60" s="38">
        <v>0</v>
      </c>
      <c r="M60" s="38">
        <v>0</v>
      </c>
      <c r="N60" s="38" t="s">
        <v>108</v>
      </c>
      <c r="O60" s="38" t="s">
        <v>108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 t="s">
        <v>108</v>
      </c>
      <c r="W60" s="38">
        <v>0</v>
      </c>
      <c r="X60" s="38" t="s">
        <v>108</v>
      </c>
      <c r="Y60" s="38" t="s">
        <v>108</v>
      </c>
      <c r="Z60" s="38">
        <v>0</v>
      </c>
      <c r="AA60" s="38">
        <v>0</v>
      </c>
      <c r="AB60" s="38">
        <v>0.68200000000000005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47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 t="s">
        <v>108</v>
      </c>
      <c r="BG60" s="38" t="s">
        <v>108</v>
      </c>
      <c r="BH60" s="7" t="s">
        <v>119</v>
      </c>
      <c r="BI60" s="6"/>
    </row>
    <row r="61" spans="1:61" s="7" customFormat="1" ht="32.1" customHeight="1" x14ac:dyDescent="0.25">
      <c r="A61" s="32" t="s">
        <v>158</v>
      </c>
      <c r="B61" s="32" t="s">
        <v>170</v>
      </c>
      <c r="C61" s="32" t="s">
        <v>171</v>
      </c>
      <c r="D61" s="38">
        <v>0</v>
      </c>
      <c r="E61" s="38">
        <v>0</v>
      </c>
      <c r="F61" s="38" t="s">
        <v>108</v>
      </c>
      <c r="G61" s="38" t="s">
        <v>108</v>
      </c>
      <c r="H61" s="38">
        <v>0</v>
      </c>
      <c r="I61" s="38">
        <v>0</v>
      </c>
      <c r="J61" s="38">
        <v>-1.7999999999999999E-2</v>
      </c>
      <c r="K61" s="38">
        <v>0</v>
      </c>
      <c r="L61" s="38">
        <v>0</v>
      </c>
      <c r="M61" s="38">
        <v>0</v>
      </c>
      <c r="N61" s="38" t="s">
        <v>108</v>
      </c>
      <c r="O61" s="38" t="s">
        <v>108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 t="s">
        <v>108</v>
      </c>
      <c r="W61" s="38">
        <v>0</v>
      </c>
      <c r="X61" s="38" t="s">
        <v>108</v>
      </c>
      <c r="Y61" s="38" t="s">
        <v>108</v>
      </c>
      <c r="Z61" s="38">
        <v>0</v>
      </c>
      <c r="AA61" s="38">
        <v>0</v>
      </c>
      <c r="AB61" s="38">
        <v>0.27200000000000002</v>
      </c>
      <c r="AC61" s="38">
        <v>0</v>
      </c>
      <c r="AD61" s="38">
        <v>0</v>
      </c>
      <c r="AE61" s="38">
        <v>0</v>
      </c>
      <c r="AF61" s="38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47">
        <v>0</v>
      </c>
      <c r="AS61" s="38">
        <v>0</v>
      </c>
      <c r="AT61" s="38">
        <v>0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38">
        <v>0</v>
      </c>
      <c r="BB61" s="38">
        <v>0</v>
      </c>
      <c r="BC61" s="38">
        <v>0</v>
      </c>
      <c r="BD61" s="38">
        <v>0</v>
      </c>
      <c r="BE61" s="38">
        <v>0</v>
      </c>
      <c r="BF61" s="38" t="s">
        <v>108</v>
      </c>
      <c r="BG61" s="38" t="s">
        <v>108</v>
      </c>
      <c r="BI61" s="6"/>
    </row>
    <row r="62" spans="1:61" s="7" customFormat="1" ht="48" customHeight="1" x14ac:dyDescent="0.25">
      <c r="A62" s="32" t="s">
        <v>158</v>
      </c>
      <c r="B62" s="32" t="s">
        <v>172</v>
      </c>
      <c r="C62" s="32" t="s">
        <v>173</v>
      </c>
      <c r="D62" s="38">
        <v>0</v>
      </c>
      <c r="E62" s="38">
        <v>0</v>
      </c>
      <c r="F62" s="38" t="s">
        <v>108</v>
      </c>
      <c r="G62" s="38" t="s">
        <v>108</v>
      </c>
      <c r="H62" s="38">
        <v>0</v>
      </c>
      <c r="I62" s="38">
        <v>0</v>
      </c>
      <c r="J62" s="38">
        <v>-2.9000000000000001E-2</v>
      </c>
      <c r="K62" s="38">
        <v>0</v>
      </c>
      <c r="L62" s="38">
        <v>0</v>
      </c>
      <c r="M62" s="38">
        <v>0</v>
      </c>
      <c r="N62" s="38" t="s">
        <v>108</v>
      </c>
      <c r="O62" s="38" t="s">
        <v>108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 t="s">
        <v>108</v>
      </c>
      <c r="W62" s="38">
        <v>0</v>
      </c>
      <c r="X62" s="38" t="s">
        <v>108</v>
      </c>
      <c r="Y62" s="38" t="s">
        <v>108</v>
      </c>
      <c r="Z62" s="38">
        <v>0</v>
      </c>
      <c r="AA62" s="38">
        <v>0</v>
      </c>
      <c r="AB62" s="38">
        <v>0.32100000000000001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47">
        <v>0</v>
      </c>
      <c r="AS62" s="38">
        <v>0</v>
      </c>
      <c r="AT62" s="38"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0</v>
      </c>
      <c r="BD62" s="38">
        <v>0</v>
      </c>
      <c r="BE62" s="38">
        <v>0</v>
      </c>
      <c r="BF62" s="38" t="s">
        <v>108</v>
      </c>
      <c r="BG62" s="38" t="s">
        <v>108</v>
      </c>
      <c r="BH62" s="7" t="s">
        <v>119</v>
      </c>
      <c r="BI62" s="6"/>
    </row>
    <row r="63" spans="1:61" s="7" customFormat="1" ht="63" customHeight="1" x14ac:dyDescent="0.25">
      <c r="A63" s="32" t="s">
        <v>158</v>
      </c>
      <c r="B63" s="32" t="s">
        <v>174</v>
      </c>
      <c r="C63" s="32" t="s">
        <v>175</v>
      </c>
      <c r="D63" s="38">
        <v>0</v>
      </c>
      <c r="E63" s="38">
        <v>0</v>
      </c>
      <c r="F63" s="38" t="s">
        <v>108</v>
      </c>
      <c r="G63" s="38" t="s">
        <v>108</v>
      </c>
      <c r="H63" s="38">
        <v>0</v>
      </c>
      <c r="I63" s="38">
        <v>0</v>
      </c>
      <c r="J63" s="38">
        <v>-4.5999999999999999E-2</v>
      </c>
      <c r="K63" s="38">
        <v>0</v>
      </c>
      <c r="L63" s="38">
        <v>0</v>
      </c>
      <c r="M63" s="38">
        <v>0</v>
      </c>
      <c r="N63" s="38" t="s">
        <v>108</v>
      </c>
      <c r="O63" s="38" t="s">
        <v>108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 t="s">
        <v>108</v>
      </c>
      <c r="W63" s="38">
        <v>0</v>
      </c>
      <c r="X63" s="38" t="s">
        <v>108</v>
      </c>
      <c r="Y63" s="38" t="s">
        <v>108</v>
      </c>
      <c r="Z63" s="38">
        <v>0</v>
      </c>
      <c r="AA63" s="38">
        <v>0</v>
      </c>
      <c r="AB63" s="38">
        <v>0.31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47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 t="s">
        <v>108</v>
      </c>
      <c r="BG63" s="38" t="s">
        <v>108</v>
      </c>
      <c r="BH63" s="7" t="s">
        <v>119</v>
      </c>
      <c r="BI63" s="6"/>
    </row>
    <row r="64" spans="1:61" s="7" customFormat="1" ht="63" customHeight="1" x14ac:dyDescent="0.25">
      <c r="A64" s="32" t="s">
        <v>158</v>
      </c>
      <c r="B64" s="32" t="s">
        <v>176</v>
      </c>
      <c r="C64" s="32" t="s">
        <v>177</v>
      </c>
      <c r="D64" s="38">
        <v>0</v>
      </c>
      <c r="E64" s="38">
        <v>0</v>
      </c>
      <c r="F64" s="38" t="s">
        <v>108</v>
      </c>
      <c r="G64" s="38" t="s">
        <v>108</v>
      </c>
      <c r="H64" s="38">
        <v>0</v>
      </c>
      <c r="I64" s="38">
        <v>0</v>
      </c>
      <c r="J64" s="38">
        <v>1.7000000000000001E-2</v>
      </c>
      <c r="K64" s="38">
        <v>0</v>
      </c>
      <c r="L64" s="38">
        <v>0</v>
      </c>
      <c r="M64" s="38">
        <v>0</v>
      </c>
      <c r="N64" s="38" t="s">
        <v>108</v>
      </c>
      <c r="O64" s="38" t="s">
        <v>108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 t="s">
        <v>108</v>
      </c>
      <c r="W64" s="38">
        <v>0</v>
      </c>
      <c r="X64" s="38" t="s">
        <v>108</v>
      </c>
      <c r="Y64" s="38" t="s">
        <v>108</v>
      </c>
      <c r="Z64" s="38">
        <v>0</v>
      </c>
      <c r="AA64" s="38">
        <v>0</v>
      </c>
      <c r="AB64" s="38">
        <v>0.58699999999999997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47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 t="s">
        <v>108</v>
      </c>
      <c r="BG64" s="38" t="s">
        <v>108</v>
      </c>
      <c r="BH64" s="7" t="s">
        <v>119</v>
      </c>
      <c r="BI64" s="6"/>
    </row>
    <row r="65" spans="1:61" s="7" customFormat="1" ht="63" customHeight="1" x14ac:dyDescent="0.25">
      <c r="A65" s="32" t="s">
        <v>158</v>
      </c>
      <c r="B65" s="32" t="s">
        <v>178</v>
      </c>
      <c r="C65" s="32" t="s">
        <v>179</v>
      </c>
      <c r="D65" s="38">
        <v>0</v>
      </c>
      <c r="E65" s="38">
        <v>0</v>
      </c>
      <c r="F65" s="38" t="s">
        <v>108</v>
      </c>
      <c r="G65" s="38" t="s">
        <v>108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 t="s">
        <v>108</v>
      </c>
      <c r="O65" s="38" t="s">
        <v>108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 t="s">
        <v>108</v>
      </c>
      <c r="W65" s="38">
        <v>0</v>
      </c>
      <c r="X65" s="38" t="s">
        <v>108</v>
      </c>
      <c r="Y65" s="38" t="s">
        <v>108</v>
      </c>
      <c r="Z65" s="38">
        <v>0</v>
      </c>
      <c r="AA65" s="38">
        <v>0</v>
      </c>
      <c r="AB65" s="38">
        <v>0.27100000000000002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47">
        <v>0</v>
      </c>
      <c r="AS65" s="38">
        <v>0</v>
      </c>
      <c r="AT65" s="38"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38">
        <v>0</v>
      </c>
      <c r="BB65" s="38">
        <v>0</v>
      </c>
      <c r="BC65" s="38">
        <v>0</v>
      </c>
      <c r="BD65" s="38">
        <v>0</v>
      </c>
      <c r="BE65" s="38">
        <v>0</v>
      </c>
      <c r="BF65" s="38" t="s">
        <v>108</v>
      </c>
      <c r="BG65" s="38" t="s">
        <v>108</v>
      </c>
      <c r="BH65" s="7" t="s">
        <v>119</v>
      </c>
      <c r="BI65" s="6"/>
    </row>
    <row r="66" spans="1:61" s="7" customFormat="1" ht="63" customHeight="1" x14ac:dyDescent="0.25">
      <c r="A66" s="32" t="s">
        <v>158</v>
      </c>
      <c r="B66" s="32" t="s">
        <v>180</v>
      </c>
      <c r="C66" s="32" t="s">
        <v>181</v>
      </c>
      <c r="D66" s="38">
        <v>0</v>
      </c>
      <c r="E66" s="38">
        <v>0</v>
      </c>
      <c r="F66" s="38" t="s">
        <v>108</v>
      </c>
      <c r="G66" s="38" t="s">
        <v>108</v>
      </c>
      <c r="H66" s="38">
        <v>0</v>
      </c>
      <c r="I66" s="38">
        <v>0</v>
      </c>
      <c r="J66" s="38">
        <v>5.2999999999999999E-2</v>
      </c>
      <c r="K66" s="38">
        <v>0</v>
      </c>
      <c r="L66" s="38">
        <v>0</v>
      </c>
      <c r="M66" s="38">
        <v>0</v>
      </c>
      <c r="N66" s="38" t="s">
        <v>108</v>
      </c>
      <c r="O66" s="38" t="s">
        <v>108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 t="s">
        <v>108</v>
      </c>
      <c r="W66" s="38">
        <v>0</v>
      </c>
      <c r="X66" s="38" t="s">
        <v>108</v>
      </c>
      <c r="Y66" s="38" t="s">
        <v>108</v>
      </c>
      <c r="Z66" s="38">
        <v>0</v>
      </c>
      <c r="AA66" s="38">
        <v>0</v>
      </c>
      <c r="AB66" s="38">
        <v>0.17299999999999999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47">
        <v>0</v>
      </c>
      <c r="AS66" s="38">
        <v>0</v>
      </c>
      <c r="AT66" s="38">
        <v>0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 t="s">
        <v>108</v>
      </c>
      <c r="BG66" s="38" t="s">
        <v>108</v>
      </c>
      <c r="BH66" s="7" t="s">
        <v>119</v>
      </c>
      <c r="BI66" s="6"/>
    </row>
    <row r="67" spans="1:61" s="7" customFormat="1" ht="63" customHeight="1" x14ac:dyDescent="0.25">
      <c r="A67" s="32" t="s">
        <v>158</v>
      </c>
      <c r="B67" s="32" t="s">
        <v>230</v>
      </c>
      <c r="C67" s="32" t="s">
        <v>231</v>
      </c>
      <c r="D67" s="38">
        <v>0</v>
      </c>
      <c r="E67" s="38">
        <v>0</v>
      </c>
      <c r="F67" s="38" t="s">
        <v>108</v>
      </c>
      <c r="G67" s="38" t="s">
        <v>108</v>
      </c>
      <c r="H67" s="38">
        <v>0</v>
      </c>
      <c r="I67" s="38">
        <v>0</v>
      </c>
      <c r="J67" s="38">
        <v>-8.9999999999999993E-3</v>
      </c>
      <c r="K67" s="38">
        <v>0</v>
      </c>
      <c r="L67" s="38">
        <v>0</v>
      </c>
      <c r="M67" s="38">
        <v>0</v>
      </c>
      <c r="N67" s="38" t="s">
        <v>108</v>
      </c>
      <c r="O67" s="38" t="s">
        <v>108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 t="s">
        <v>108</v>
      </c>
      <c r="W67" s="38">
        <v>0</v>
      </c>
      <c r="X67" s="38" t="s">
        <v>108</v>
      </c>
      <c r="Y67" s="38" t="s">
        <v>108</v>
      </c>
      <c r="Z67" s="38">
        <v>0</v>
      </c>
      <c r="AA67" s="38">
        <v>0</v>
      </c>
      <c r="AB67" s="38">
        <v>0.376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47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 t="s">
        <v>108</v>
      </c>
      <c r="BG67" s="38" t="s">
        <v>108</v>
      </c>
      <c r="BI67" s="6"/>
    </row>
    <row r="68" spans="1:61" s="7" customFormat="1" ht="63" customHeight="1" x14ac:dyDescent="0.25">
      <c r="A68" s="32" t="s">
        <v>158</v>
      </c>
      <c r="B68" s="32" t="s">
        <v>182</v>
      </c>
      <c r="C68" s="32" t="s">
        <v>183</v>
      </c>
      <c r="D68" s="38">
        <v>0</v>
      </c>
      <c r="E68" s="38">
        <v>0</v>
      </c>
      <c r="F68" s="38" t="s">
        <v>108</v>
      </c>
      <c r="G68" s="38" t="s">
        <v>108</v>
      </c>
      <c r="H68" s="38">
        <v>0</v>
      </c>
      <c r="I68" s="38">
        <v>0</v>
      </c>
      <c r="J68" s="38">
        <v>-1.9E-2</v>
      </c>
      <c r="K68" s="38">
        <v>0</v>
      </c>
      <c r="L68" s="38">
        <v>0</v>
      </c>
      <c r="M68" s="38">
        <v>0</v>
      </c>
      <c r="N68" s="38" t="s">
        <v>108</v>
      </c>
      <c r="O68" s="38" t="s">
        <v>108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 t="s">
        <v>108</v>
      </c>
      <c r="W68" s="38">
        <v>0</v>
      </c>
      <c r="X68" s="38" t="s">
        <v>108</v>
      </c>
      <c r="Y68" s="38" t="s">
        <v>108</v>
      </c>
      <c r="Z68" s="38">
        <v>0</v>
      </c>
      <c r="AA68" s="38">
        <v>0</v>
      </c>
      <c r="AB68" s="38">
        <v>1.1599999999999999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47">
        <v>0</v>
      </c>
      <c r="AS68" s="38">
        <v>0</v>
      </c>
      <c r="AT68" s="38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0</v>
      </c>
      <c r="AZ68" s="38">
        <v>0</v>
      </c>
      <c r="BA68" s="38">
        <v>0</v>
      </c>
      <c r="BB68" s="38">
        <v>0</v>
      </c>
      <c r="BC68" s="38">
        <v>0</v>
      </c>
      <c r="BD68" s="38">
        <v>0</v>
      </c>
      <c r="BE68" s="38">
        <v>0</v>
      </c>
      <c r="BF68" s="38" t="s">
        <v>108</v>
      </c>
      <c r="BG68" s="38" t="s">
        <v>108</v>
      </c>
      <c r="BH68" s="7" t="s">
        <v>119</v>
      </c>
      <c r="BI68" s="6"/>
    </row>
    <row r="69" spans="1:61" s="7" customFormat="1" ht="48" customHeight="1" x14ac:dyDescent="0.25">
      <c r="A69" s="32" t="s">
        <v>158</v>
      </c>
      <c r="B69" s="32" t="s">
        <v>184</v>
      </c>
      <c r="C69" s="32" t="s">
        <v>185</v>
      </c>
      <c r="D69" s="38">
        <v>0</v>
      </c>
      <c r="E69" s="38">
        <v>0</v>
      </c>
      <c r="F69" s="38" t="s">
        <v>108</v>
      </c>
      <c r="G69" s="38" t="s">
        <v>108</v>
      </c>
      <c r="H69" s="38">
        <v>0</v>
      </c>
      <c r="I69" s="38">
        <v>0</v>
      </c>
      <c r="J69" s="38">
        <v>3.3000000000000002E-2</v>
      </c>
      <c r="K69" s="38">
        <v>0</v>
      </c>
      <c r="L69" s="38">
        <v>0</v>
      </c>
      <c r="M69" s="38">
        <v>0</v>
      </c>
      <c r="N69" s="38" t="s">
        <v>108</v>
      </c>
      <c r="O69" s="38" t="s">
        <v>108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 t="s">
        <v>108</v>
      </c>
      <c r="W69" s="38">
        <v>0</v>
      </c>
      <c r="X69" s="38" t="s">
        <v>108</v>
      </c>
      <c r="Y69" s="38" t="s">
        <v>108</v>
      </c>
      <c r="Z69" s="38">
        <v>0</v>
      </c>
      <c r="AA69" s="38">
        <v>0</v>
      </c>
      <c r="AB69" s="38">
        <v>0.54300000000000004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47">
        <v>0</v>
      </c>
      <c r="AS69" s="38">
        <v>0</v>
      </c>
      <c r="AT69" s="38"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v>0</v>
      </c>
      <c r="AZ69" s="38">
        <v>0</v>
      </c>
      <c r="BA69" s="38">
        <v>0</v>
      </c>
      <c r="BB69" s="38">
        <v>0</v>
      </c>
      <c r="BC69" s="38">
        <v>0</v>
      </c>
      <c r="BD69" s="38">
        <v>0</v>
      </c>
      <c r="BE69" s="38">
        <v>0</v>
      </c>
      <c r="BF69" s="38" t="s">
        <v>108</v>
      </c>
      <c r="BG69" s="38" t="s">
        <v>108</v>
      </c>
      <c r="BH69" s="7" t="s">
        <v>119</v>
      </c>
      <c r="BI69" s="6"/>
    </row>
    <row r="70" spans="1:61" s="7" customFormat="1" ht="63" customHeight="1" x14ac:dyDescent="0.25">
      <c r="A70" s="32" t="s">
        <v>186</v>
      </c>
      <c r="B70" s="32" t="s">
        <v>187</v>
      </c>
      <c r="C70" s="32" t="s">
        <v>104</v>
      </c>
      <c r="D70" s="39">
        <f t="shared" ref="D70:AI70" si="40">SUMIFS(D:D,$C:$C,"&lt;&gt;Г",$A:$A,$A70)</f>
        <v>0</v>
      </c>
      <c r="E70" s="39">
        <f t="shared" si="40"/>
        <v>0</v>
      </c>
      <c r="F70" s="39">
        <f t="shared" si="40"/>
        <v>0</v>
      </c>
      <c r="G70" s="39">
        <f t="shared" si="40"/>
        <v>0</v>
      </c>
      <c r="H70" s="39">
        <f t="shared" si="40"/>
        <v>0</v>
      </c>
      <c r="I70" s="39">
        <f t="shared" si="40"/>
        <v>0</v>
      </c>
      <c r="J70" s="39">
        <f t="shared" si="40"/>
        <v>4.9999999999999996E-2</v>
      </c>
      <c r="K70" s="39">
        <f t="shared" si="40"/>
        <v>0</v>
      </c>
      <c r="L70" s="39">
        <f t="shared" si="40"/>
        <v>6.3E-2</v>
      </c>
      <c r="M70" s="39">
        <f t="shared" si="40"/>
        <v>0</v>
      </c>
      <c r="N70" s="39">
        <f t="shared" si="40"/>
        <v>0</v>
      </c>
      <c r="O70" s="39">
        <f t="shared" si="40"/>
        <v>0</v>
      </c>
      <c r="P70" s="39">
        <f t="shared" si="40"/>
        <v>0</v>
      </c>
      <c r="Q70" s="39">
        <f t="shared" si="40"/>
        <v>0</v>
      </c>
      <c r="R70" s="39">
        <f t="shared" si="40"/>
        <v>0</v>
      </c>
      <c r="S70" s="39">
        <f t="shared" si="40"/>
        <v>0</v>
      </c>
      <c r="T70" s="39">
        <f t="shared" si="40"/>
        <v>0</v>
      </c>
      <c r="U70" s="39">
        <f t="shared" si="40"/>
        <v>0</v>
      </c>
      <c r="V70" s="39">
        <f t="shared" si="40"/>
        <v>0</v>
      </c>
      <c r="W70" s="39">
        <f t="shared" si="40"/>
        <v>0</v>
      </c>
      <c r="X70" s="39">
        <f t="shared" si="40"/>
        <v>0</v>
      </c>
      <c r="Y70" s="39">
        <f t="shared" si="40"/>
        <v>0</v>
      </c>
      <c r="Z70" s="39">
        <f t="shared" si="40"/>
        <v>0</v>
      </c>
      <c r="AA70" s="39">
        <f t="shared" si="40"/>
        <v>0</v>
      </c>
      <c r="AB70" s="39">
        <f t="shared" si="40"/>
        <v>5.62</v>
      </c>
      <c r="AC70" s="39">
        <f t="shared" si="40"/>
        <v>0</v>
      </c>
      <c r="AD70" s="39">
        <f t="shared" si="40"/>
        <v>1.36</v>
      </c>
      <c r="AE70" s="39">
        <f t="shared" si="40"/>
        <v>0</v>
      </c>
      <c r="AF70" s="39">
        <f t="shared" si="40"/>
        <v>0</v>
      </c>
      <c r="AG70" s="39">
        <f t="shared" si="40"/>
        <v>0</v>
      </c>
      <c r="AH70" s="39">
        <f t="shared" si="40"/>
        <v>0</v>
      </c>
      <c r="AI70" s="39">
        <f t="shared" si="40"/>
        <v>0</v>
      </c>
      <c r="AJ70" s="39">
        <f t="shared" ref="AJ70:BG70" si="41">SUMIFS(AJ:AJ,$C:$C,"&lt;&gt;Г",$A:$A,$A70)</f>
        <v>0</v>
      </c>
      <c r="AK70" s="39">
        <f t="shared" si="41"/>
        <v>0</v>
      </c>
      <c r="AL70" s="39">
        <f t="shared" si="41"/>
        <v>0</v>
      </c>
      <c r="AM70" s="39">
        <f t="shared" si="41"/>
        <v>0</v>
      </c>
      <c r="AN70" s="39">
        <f t="shared" si="41"/>
        <v>0</v>
      </c>
      <c r="AO70" s="39">
        <f t="shared" si="41"/>
        <v>0</v>
      </c>
      <c r="AP70" s="39">
        <f t="shared" si="41"/>
        <v>0</v>
      </c>
      <c r="AQ70" s="39">
        <f t="shared" si="41"/>
        <v>0</v>
      </c>
      <c r="AR70" s="2">
        <f t="shared" si="41"/>
        <v>0</v>
      </c>
      <c r="AS70" s="39">
        <f t="shared" si="41"/>
        <v>0</v>
      </c>
      <c r="AT70" s="39">
        <f t="shared" si="41"/>
        <v>0</v>
      </c>
      <c r="AU70" s="39">
        <f t="shared" si="41"/>
        <v>0</v>
      </c>
      <c r="AV70" s="39">
        <f t="shared" si="41"/>
        <v>0</v>
      </c>
      <c r="AW70" s="39">
        <f t="shared" si="41"/>
        <v>0</v>
      </c>
      <c r="AX70" s="39">
        <f t="shared" si="41"/>
        <v>0</v>
      </c>
      <c r="AY70" s="39">
        <f t="shared" si="41"/>
        <v>0</v>
      </c>
      <c r="AZ70" s="39">
        <f t="shared" si="41"/>
        <v>0</v>
      </c>
      <c r="BA70" s="39">
        <f t="shared" si="41"/>
        <v>0</v>
      </c>
      <c r="BB70" s="39">
        <f t="shared" si="41"/>
        <v>0</v>
      </c>
      <c r="BC70" s="39">
        <f t="shared" si="41"/>
        <v>0</v>
      </c>
      <c r="BD70" s="39">
        <f t="shared" si="41"/>
        <v>0</v>
      </c>
      <c r="BE70" s="39">
        <f t="shared" si="41"/>
        <v>0</v>
      </c>
      <c r="BF70" s="39">
        <f t="shared" si="41"/>
        <v>0</v>
      </c>
      <c r="BG70" s="39">
        <f t="shared" si="41"/>
        <v>0</v>
      </c>
      <c r="BH70" s="7" t="s">
        <v>119</v>
      </c>
      <c r="BI70" s="6"/>
    </row>
    <row r="71" spans="1:61" s="7" customFormat="1" ht="63" customHeight="1" x14ac:dyDescent="0.25">
      <c r="A71" s="32" t="s">
        <v>186</v>
      </c>
      <c r="B71" s="32" t="s">
        <v>188</v>
      </c>
      <c r="C71" s="32" t="s">
        <v>189</v>
      </c>
      <c r="D71" s="38">
        <v>0</v>
      </c>
      <c r="E71" s="38">
        <v>0</v>
      </c>
      <c r="F71" s="38" t="s">
        <v>108</v>
      </c>
      <c r="G71" s="38" t="s">
        <v>108</v>
      </c>
      <c r="H71" s="38">
        <v>0</v>
      </c>
      <c r="I71" s="38">
        <v>0</v>
      </c>
      <c r="J71" s="38">
        <v>1.7000000000000001E-2</v>
      </c>
      <c r="K71" s="38">
        <v>0</v>
      </c>
      <c r="L71" s="38">
        <v>0</v>
      </c>
      <c r="M71" s="38">
        <v>0</v>
      </c>
      <c r="N71" s="38" t="s">
        <v>108</v>
      </c>
      <c r="O71" s="38" t="s">
        <v>108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 t="s">
        <v>108</v>
      </c>
      <c r="W71" s="38">
        <v>0</v>
      </c>
      <c r="X71" s="38" t="s">
        <v>108</v>
      </c>
      <c r="Y71" s="38" t="s">
        <v>108</v>
      </c>
      <c r="Z71" s="38">
        <v>0</v>
      </c>
      <c r="AA71" s="38">
        <v>0</v>
      </c>
      <c r="AB71" s="38">
        <v>0.12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47">
        <v>0</v>
      </c>
      <c r="AS71" s="38">
        <v>0</v>
      </c>
      <c r="AT71" s="38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38">
        <v>0</v>
      </c>
      <c r="BA71" s="38">
        <v>0</v>
      </c>
      <c r="BB71" s="38">
        <v>0</v>
      </c>
      <c r="BC71" s="38">
        <v>0</v>
      </c>
      <c r="BD71" s="38">
        <v>0</v>
      </c>
      <c r="BE71" s="38">
        <v>0</v>
      </c>
      <c r="BF71" s="38" t="s">
        <v>108</v>
      </c>
      <c r="BG71" s="38" t="s">
        <v>108</v>
      </c>
      <c r="BH71" s="7" t="s">
        <v>119</v>
      </c>
      <c r="BI71" s="6"/>
    </row>
    <row r="72" spans="1:61" s="7" customFormat="1" ht="96" customHeight="1" x14ac:dyDescent="0.25">
      <c r="A72" s="32" t="s">
        <v>186</v>
      </c>
      <c r="B72" s="32" t="s">
        <v>190</v>
      </c>
      <c r="C72" s="32" t="s">
        <v>191</v>
      </c>
      <c r="D72" s="38">
        <v>0</v>
      </c>
      <c r="E72" s="38">
        <v>0</v>
      </c>
      <c r="F72" s="38" t="s">
        <v>108</v>
      </c>
      <c r="G72" s="38" t="s">
        <v>108</v>
      </c>
      <c r="H72" s="38">
        <v>0</v>
      </c>
      <c r="I72" s="38">
        <v>0</v>
      </c>
      <c r="J72" s="38">
        <v>0</v>
      </c>
      <c r="K72" s="38">
        <v>0</v>
      </c>
      <c r="L72" s="38">
        <v>1.2E-2</v>
      </c>
      <c r="M72" s="38">
        <v>0</v>
      </c>
      <c r="N72" s="38" t="s">
        <v>108</v>
      </c>
      <c r="O72" s="38" t="s">
        <v>108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 t="s">
        <v>108</v>
      </c>
      <c r="W72" s="38">
        <v>0</v>
      </c>
      <c r="X72" s="38" t="s">
        <v>108</v>
      </c>
      <c r="Y72" s="38" t="s">
        <v>108</v>
      </c>
      <c r="Z72" s="38">
        <v>0</v>
      </c>
      <c r="AA72" s="38">
        <v>0</v>
      </c>
      <c r="AB72" s="38">
        <v>0</v>
      </c>
      <c r="AC72" s="38">
        <v>0</v>
      </c>
      <c r="AD72" s="38">
        <v>0.28000000000000003</v>
      </c>
      <c r="AE72" s="38">
        <v>0</v>
      </c>
      <c r="AF72" s="38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47">
        <v>0</v>
      </c>
      <c r="AS72" s="38">
        <v>0</v>
      </c>
      <c r="AT72" s="38"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v>0</v>
      </c>
      <c r="AZ72" s="38">
        <v>0</v>
      </c>
      <c r="BA72" s="38">
        <v>0</v>
      </c>
      <c r="BB72" s="38">
        <v>0</v>
      </c>
      <c r="BC72" s="38">
        <v>0</v>
      </c>
      <c r="BD72" s="38">
        <v>0</v>
      </c>
      <c r="BE72" s="38">
        <v>0</v>
      </c>
      <c r="BF72" s="38" t="s">
        <v>108</v>
      </c>
      <c r="BG72" s="38" t="s">
        <v>108</v>
      </c>
      <c r="BH72" s="7" t="s">
        <v>119</v>
      </c>
      <c r="BI72" s="6"/>
    </row>
    <row r="73" spans="1:61" s="6" customFormat="1" ht="32.1" customHeight="1" x14ac:dyDescent="0.25">
      <c r="A73" s="32" t="s">
        <v>186</v>
      </c>
      <c r="B73" s="32" t="s">
        <v>192</v>
      </c>
      <c r="C73" s="32" t="s">
        <v>193</v>
      </c>
      <c r="D73" s="38">
        <v>0</v>
      </c>
      <c r="E73" s="38">
        <v>0</v>
      </c>
      <c r="F73" s="38" t="s">
        <v>108</v>
      </c>
      <c r="G73" s="38" t="s">
        <v>108</v>
      </c>
      <c r="H73" s="38">
        <v>0</v>
      </c>
      <c r="I73" s="38">
        <v>0</v>
      </c>
      <c r="J73" s="38">
        <v>0</v>
      </c>
      <c r="K73" s="38">
        <v>0</v>
      </c>
      <c r="L73" s="38">
        <v>0.01</v>
      </c>
      <c r="M73" s="38">
        <v>0</v>
      </c>
      <c r="N73" s="38" t="s">
        <v>108</v>
      </c>
      <c r="O73" s="38" t="s">
        <v>108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 t="s">
        <v>108</v>
      </c>
      <c r="W73" s="38">
        <v>0</v>
      </c>
      <c r="X73" s="38" t="s">
        <v>108</v>
      </c>
      <c r="Y73" s="38" t="s">
        <v>108</v>
      </c>
      <c r="Z73" s="38">
        <v>0</v>
      </c>
      <c r="AA73" s="38">
        <v>0</v>
      </c>
      <c r="AB73" s="38">
        <v>0</v>
      </c>
      <c r="AC73" s="38">
        <v>0</v>
      </c>
      <c r="AD73" s="38">
        <v>0.18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47">
        <v>0</v>
      </c>
      <c r="AS73" s="38">
        <v>0</v>
      </c>
      <c r="AT73" s="38"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38">
        <v>0</v>
      </c>
      <c r="BB73" s="38">
        <v>0</v>
      </c>
      <c r="BC73" s="38">
        <v>0</v>
      </c>
      <c r="BD73" s="38">
        <v>0</v>
      </c>
      <c r="BE73" s="38">
        <v>0</v>
      </c>
      <c r="BF73" s="38" t="s">
        <v>108</v>
      </c>
      <c r="BG73" s="38" t="s">
        <v>108</v>
      </c>
      <c r="BH73" s="7"/>
    </row>
    <row r="74" spans="1:61" s="7" customFormat="1" ht="112.5" customHeight="1" x14ac:dyDescent="0.25">
      <c r="A74" s="32" t="s">
        <v>186</v>
      </c>
      <c r="B74" s="32" t="s">
        <v>194</v>
      </c>
      <c r="C74" s="32" t="s">
        <v>195</v>
      </c>
      <c r="D74" s="38">
        <v>0</v>
      </c>
      <c r="E74" s="38">
        <v>0</v>
      </c>
      <c r="F74" s="38" t="s">
        <v>108</v>
      </c>
      <c r="G74" s="38" t="s">
        <v>108</v>
      </c>
      <c r="H74" s="38">
        <v>0</v>
      </c>
      <c r="I74" s="38">
        <v>0</v>
      </c>
      <c r="J74" s="38">
        <v>0</v>
      </c>
      <c r="K74" s="38">
        <v>0</v>
      </c>
      <c r="L74" s="38">
        <v>8.9999999999999993E-3</v>
      </c>
      <c r="M74" s="38">
        <v>0</v>
      </c>
      <c r="N74" s="38" t="s">
        <v>108</v>
      </c>
      <c r="O74" s="38" t="s">
        <v>108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 t="s">
        <v>108</v>
      </c>
      <c r="W74" s="38">
        <v>0</v>
      </c>
      <c r="X74" s="38" t="s">
        <v>108</v>
      </c>
      <c r="Y74" s="38" t="s">
        <v>108</v>
      </c>
      <c r="Z74" s="38">
        <v>0</v>
      </c>
      <c r="AA74" s="38">
        <v>0</v>
      </c>
      <c r="AB74" s="38">
        <v>0</v>
      </c>
      <c r="AC74" s="38">
        <v>0</v>
      </c>
      <c r="AD74" s="38">
        <v>0.13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47">
        <v>0</v>
      </c>
      <c r="AS74" s="38">
        <v>0</v>
      </c>
      <c r="AT74" s="38"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38">
        <v>0</v>
      </c>
      <c r="BB74" s="38">
        <v>0</v>
      </c>
      <c r="BC74" s="38">
        <v>0</v>
      </c>
      <c r="BD74" s="38">
        <v>0</v>
      </c>
      <c r="BE74" s="38">
        <v>0</v>
      </c>
      <c r="BF74" s="38" t="s">
        <v>108</v>
      </c>
      <c r="BG74" s="38" t="s">
        <v>108</v>
      </c>
      <c r="BH74" s="7" t="s">
        <v>119</v>
      </c>
      <c r="BI74" s="6"/>
    </row>
    <row r="75" spans="1:61" s="7" customFormat="1" ht="104.25" customHeight="1" x14ac:dyDescent="0.25">
      <c r="A75" s="32" t="s">
        <v>186</v>
      </c>
      <c r="B75" s="32" t="s">
        <v>196</v>
      </c>
      <c r="C75" s="32" t="s">
        <v>197</v>
      </c>
      <c r="D75" s="38">
        <v>0</v>
      </c>
      <c r="E75" s="38">
        <v>0</v>
      </c>
      <c r="F75" s="38" t="s">
        <v>108</v>
      </c>
      <c r="G75" s="38" t="s">
        <v>108</v>
      </c>
      <c r="H75" s="38">
        <v>0</v>
      </c>
      <c r="I75" s="38">
        <v>0</v>
      </c>
      <c r="J75" s="38">
        <v>0</v>
      </c>
      <c r="K75" s="38">
        <v>0</v>
      </c>
      <c r="L75" s="38">
        <v>8.0000000000000002E-3</v>
      </c>
      <c r="M75" s="38">
        <v>0</v>
      </c>
      <c r="N75" s="38" t="s">
        <v>108</v>
      </c>
      <c r="O75" s="38" t="s">
        <v>108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 t="s">
        <v>108</v>
      </c>
      <c r="W75" s="38">
        <v>0</v>
      </c>
      <c r="X75" s="38" t="s">
        <v>108</v>
      </c>
      <c r="Y75" s="38" t="s">
        <v>108</v>
      </c>
      <c r="Z75" s="38">
        <v>0</v>
      </c>
      <c r="AA75" s="38">
        <v>0</v>
      </c>
      <c r="AB75" s="38">
        <v>0</v>
      </c>
      <c r="AC75" s="38">
        <v>0</v>
      </c>
      <c r="AD75" s="38">
        <v>0.2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47">
        <v>0</v>
      </c>
      <c r="AS75" s="38">
        <v>0</v>
      </c>
      <c r="AT75" s="38"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v>0</v>
      </c>
      <c r="AZ75" s="38">
        <v>0</v>
      </c>
      <c r="BA75" s="38">
        <v>0</v>
      </c>
      <c r="BB75" s="38">
        <v>0</v>
      </c>
      <c r="BC75" s="38">
        <v>0</v>
      </c>
      <c r="BD75" s="38">
        <v>0</v>
      </c>
      <c r="BE75" s="38">
        <v>0</v>
      </c>
      <c r="BF75" s="38" t="s">
        <v>108</v>
      </c>
      <c r="BG75" s="38" t="s">
        <v>108</v>
      </c>
      <c r="BH75" s="7" t="s">
        <v>119</v>
      </c>
      <c r="BI75" s="6"/>
    </row>
    <row r="76" spans="1:61" s="7" customFormat="1" ht="93" customHeight="1" x14ac:dyDescent="0.25">
      <c r="A76" s="32" t="s">
        <v>186</v>
      </c>
      <c r="B76" s="32" t="s">
        <v>198</v>
      </c>
      <c r="C76" s="32" t="s">
        <v>199</v>
      </c>
      <c r="D76" s="38">
        <v>0</v>
      </c>
      <c r="E76" s="38">
        <v>0</v>
      </c>
      <c r="F76" s="38" t="s">
        <v>108</v>
      </c>
      <c r="G76" s="38" t="s">
        <v>108</v>
      </c>
      <c r="H76" s="38">
        <v>0</v>
      </c>
      <c r="I76" s="38">
        <v>0</v>
      </c>
      <c r="J76" s="38">
        <v>0</v>
      </c>
      <c r="K76" s="38">
        <v>0</v>
      </c>
      <c r="L76" s="38">
        <v>5.0000000000000001E-3</v>
      </c>
      <c r="M76" s="38">
        <v>0</v>
      </c>
      <c r="N76" s="38" t="s">
        <v>108</v>
      </c>
      <c r="O76" s="38" t="s">
        <v>108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 t="s">
        <v>108</v>
      </c>
      <c r="W76" s="38">
        <v>0</v>
      </c>
      <c r="X76" s="38" t="s">
        <v>108</v>
      </c>
      <c r="Y76" s="38" t="s">
        <v>108</v>
      </c>
      <c r="Z76" s="38">
        <v>0</v>
      </c>
      <c r="AA76" s="38">
        <v>0</v>
      </c>
      <c r="AB76" s="38">
        <v>0</v>
      </c>
      <c r="AC76" s="38">
        <v>0</v>
      </c>
      <c r="AD76" s="38">
        <v>0.26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47">
        <v>0</v>
      </c>
      <c r="AS76" s="38">
        <v>0</v>
      </c>
      <c r="AT76" s="38">
        <v>0</v>
      </c>
      <c r="AU76" s="38">
        <v>0</v>
      </c>
      <c r="AV76" s="38">
        <v>0</v>
      </c>
      <c r="AW76" s="38">
        <v>0</v>
      </c>
      <c r="AX76" s="38">
        <v>0</v>
      </c>
      <c r="AY76" s="38">
        <v>0</v>
      </c>
      <c r="AZ76" s="38">
        <v>0</v>
      </c>
      <c r="BA76" s="38">
        <v>0</v>
      </c>
      <c r="BB76" s="38">
        <v>0</v>
      </c>
      <c r="BC76" s="38">
        <v>0</v>
      </c>
      <c r="BD76" s="38">
        <v>0</v>
      </c>
      <c r="BE76" s="38">
        <v>0</v>
      </c>
      <c r="BF76" s="38" t="s">
        <v>108</v>
      </c>
      <c r="BG76" s="38" t="s">
        <v>108</v>
      </c>
      <c r="BH76" s="7" t="s">
        <v>119</v>
      </c>
      <c r="BI76" s="6"/>
    </row>
    <row r="77" spans="1:61" s="7" customFormat="1" ht="90.75" customHeight="1" x14ac:dyDescent="0.25">
      <c r="A77" s="32" t="s">
        <v>186</v>
      </c>
      <c r="B77" s="32" t="s">
        <v>200</v>
      </c>
      <c r="C77" s="32" t="s">
        <v>201</v>
      </c>
      <c r="D77" s="38">
        <v>0</v>
      </c>
      <c r="E77" s="38">
        <v>0</v>
      </c>
      <c r="F77" s="38" t="s">
        <v>108</v>
      </c>
      <c r="G77" s="38" t="s">
        <v>108</v>
      </c>
      <c r="H77" s="38">
        <v>0</v>
      </c>
      <c r="I77" s="38">
        <v>0</v>
      </c>
      <c r="J77" s="38">
        <v>7.0000000000000001E-3</v>
      </c>
      <c r="K77" s="38">
        <v>0</v>
      </c>
      <c r="L77" s="38">
        <v>0</v>
      </c>
      <c r="M77" s="38">
        <v>0</v>
      </c>
      <c r="N77" s="38" t="s">
        <v>108</v>
      </c>
      <c r="O77" s="38" t="s">
        <v>108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 t="s">
        <v>108</v>
      </c>
      <c r="W77" s="38">
        <v>0</v>
      </c>
      <c r="X77" s="38" t="s">
        <v>108</v>
      </c>
      <c r="Y77" s="38" t="s">
        <v>108</v>
      </c>
      <c r="Z77" s="38">
        <v>0</v>
      </c>
      <c r="AA77" s="38">
        <v>0</v>
      </c>
      <c r="AB77" s="38">
        <v>3.21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47">
        <v>0</v>
      </c>
      <c r="AS77" s="38">
        <v>0</v>
      </c>
      <c r="AT77" s="38"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v>0</v>
      </c>
      <c r="AZ77" s="38">
        <v>0</v>
      </c>
      <c r="BA77" s="38">
        <v>0</v>
      </c>
      <c r="BB77" s="38">
        <v>0</v>
      </c>
      <c r="BC77" s="38">
        <v>0</v>
      </c>
      <c r="BD77" s="38">
        <v>0</v>
      </c>
      <c r="BE77" s="38">
        <v>0</v>
      </c>
      <c r="BF77" s="38" t="s">
        <v>108</v>
      </c>
      <c r="BG77" s="38" t="s">
        <v>108</v>
      </c>
      <c r="BH77" s="7" t="s">
        <v>119</v>
      </c>
      <c r="BI77" s="6"/>
    </row>
    <row r="78" spans="1:61" s="7" customFormat="1" ht="63" customHeight="1" x14ac:dyDescent="0.25">
      <c r="A78" s="32" t="s">
        <v>186</v>
      </c>
      <c r="B78" s="32" t="s">
        <v>202</v>
      </c>
      <c r="C78" s="32" t="s">
        <v>203</v>
      </c>
      <c r="D78" s="38">
        <v>0</v>
      </c>
      <c r="E78" s="38">
        <v>0</v>
      </c>
      <c r="F78" s="38" t="s">
        <v>108</v>
      </c>
      <c r="G78" s="38" t="s">
        <v>108</v>
      </c>
      <c r="H78" s="38">
        <v>0</v>
      </c>
      <c r="I78" s="38">
        <v>0</v>
      </c>
      <c r="J78" s="38">
        <v>0.02</v>
      </c>
      <c r="K78" s="38">
        <v>0</v>
      </c>
      <c r="L78" s="38">
        <v>0</v>
      </c>
      <c r="M78" s="38">
        <v>0</v>
      </c>
      <c r="N78" s="38" t="s">
        <v>108</v>
      </c>
      <c r="O78" s="38" t="s">
        <v>108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 t="s">
        <v>108</v>
      </c>
      <c r="W78" s="38">
        <v>0</v>
      </c>
      <c r="X78" s="38" t="s">
        <v>108</v>
      </c>
      <c r="Y78" s="38" t="s">
        <v>108</v>
      </c>
      <c r="Z78" s="38">
        <v>0</v>
      </c>
      <c r="AA78" s="38">
        <v>0</v>
      </c>
      <c r="AB78" s="38">
        <v>0.97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47">
        <v>0</v>
      </c>
      <c r="AS78" s="38">
        <v>0</v>
      </c>
      <c r="AT78" s="38"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v>0</v>
      </c>
      <c r="AZ78" s="38">
        <v>0</v>
      </c>
      <c r="BA78" s="38">
        <v>0</v>
      </c>
      <c r="BB78" s="38">
        <v>0</v>
      </c>
      <c r="BC78" s="38">
        <v>0</v>
      </c>
      <c r="BD78" s="38">
        <v>0</v>
      </c>
      <c r="BE78" s="38">
        <v>0</v>
      </c>
      <c r="BF78" s="38" t="s">
        <v>108</v>
      </c>
      <c r="BG78" s="38" t="s">
        <v>108</v>
      </c>
      <c r="BH78" s="7" t="s">
        <v>119</v>
      </c>
      <c r="BI78" s="6"/>
    </row>
    <row r="79" spans="1:61" s="7" customFormat="1" ht="63" customHeight="1" x14ac:dyDescent="0.25">
      <c r="A79" s="32" t="s">
        <v>186</v>
      </c>
      <c r="B79" s="32" t="s">
        <v>204</v>
      </c>
      <c r="C79" s="32" t="s">
        <v>205</v>
      </c>
      <c r="D79" s="38">
        <v>0</v>
      </c>
      <c r="E79" s="38">
        <v>0</v>
      </c>
      <c r="F79" s="38" t="s">
        <v>108</v>
      </c>
      <c r="G79" s="38" t="s">
        <v>108</v>
      </c>
      <c r="H79" s="38">
        <v>0</v>
      </c>
      <c r="I79" s="38">
        <v>0</v>
      </c>
      <c r="J79" s="38">
        <v>6.0000000000000001E-3</v>
      </c>
      <c r="K79" s="38">
        <v>0</v>
      </c>
      <c r="L79" s="38">
        <v>0</v>
      </c>
      <c r="M79" s="38">
        <v>0</v>
      </c>
      <c r="N79" s="38" t="s">
        <v>108</v>
      </c>
      <c r="O79" s="38" t="s">
        <v>108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 t="s">
        <v>108</v>
      </c>
      <c r="W79" s="38">
        <v>0</v>
      </c>
      <c r="X79" s="38" t="s">
        <v>108</v>
      </c>
      <c r="Y79" s="38" t="s">
        <v>108</v>
      </c>
      <c r="Z79" s="38">
        <v>0</v>
      </c>
      <c r="AA79" s="38">
        <v>0</v>
      </c>
      <c r="AB79" s="38">
        <v>1.32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47">
        <v>0</v>
      </c>
      <c r="AS79" s="38">
        <v>0</v>
      </c>
      <c r="AT79" s="38"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38">
        <v>0</v>
      </c>
      <c r="BB79" s="38">
        <v>0</v>
      </c>
      <c r="BC79" s="38">
        <v>0</v>
      </c>
      <c r="BD79" s="38">
        <v>0</v>
      </c>
      <c r="BE79" s="38">
        <v>0</v>
      </c>
      <c r="BF79" s="38" t="s">
        <v>108</v>
      </c>
      <c r="BG79" s="38" t="s">
        <v>108</v>
      </c>
      <c r="BH79" s="7" t="s">
        <v>119</v>
      </c>
      <c r="BI79" s="6"/>
    </row>
    <row r="80" spans="1:61" s="7" customFormat="1" ht="63" customHeight="1" x14ac:dyDescent="0.25">
      <c r="A80" s="32" t="s">
        <v>186</v>
      </c>
      <c r="B80" s="32" t="s">
        <v>206</v>
      </c>
      <c r="C80" s="32" t="s">
        <v>207</v>
      </c>
      <c r="D80" s="38">
        <v>0</v>
      </c>
      <c r="E80" s="38">
        <v>0</v>
      </c>
      <c r="F80" s="38" t="s">
        <v>108</v>
      </c>
      <c r="G80" s="38" t="s">
        <v>108</v>
      </c>
      <c r="H80" s="38">
        <v>0</v>
      </c>
      <c r="I80" s="38">
        <v>0</v>
      </c>
      <c r="J80" s="38">
        <v>0</v>
      </c>
      <c r="K80" s="38">
        <v>0</v>
      </c>
      <c r="L80" s="38">
        <v>1.9E-2</v>
      </c>
      <c r="M80" s="38">
        <v>0</v>
      </c>
      <c r="N80" s="38" t="s">
        <v>108</v>
      </c>
      <c r="O80" s="38" t="s">
        <v>108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 t="s">
        <v>108</v>
      </c>
      <c r="W80" s="38">
        <v>0</v>
      </c>
      <c r="X80" s="38" t="s">
        <v>108</v>
      </c>
      <c r="Y80" s="38" t="s">
        <v>108</v>
      </c>
      <c r="Z80" s="38">
        <v>0</v>
      </c>
      <c r="AA80" s="38">
        <v>0</v>
      </c>
      <c r="AB80" s="38">
        <v>0</v>
      </c>
      <c r="AC80" s="38">
        <v>0</v>
      </c>
      <c r="AD80" s="38">
        <v>0.31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0</v>
      </c>
      <c r="AN80" s="38">
        <v>0</v>
      </c>
      <c r="AO80" s="38">
        <v>0</v>
      </c>
      <c r="AP80" s="38">
        <v>0</v>
      </c>
      <c r="AQ80" s="38">
        <v>0</v>
      </c>
      <c r="AR80" s="47">
        <v>0</v>
      </c>
      <c r="AS80" s="38">
        <v>0</v>
      </c>
      <c r="AT80" s="38">
        <v>0</v>
      </c>
      <c r="AU80" s="38">
        <v>0</v>
      </c>
      <c r="AV80" s="38">
        <v>0</v>
      </c>
      <c r="AW80" s="38">
        <v>0</v>
      </c>
      <c r="AX80" s="38">
        <v>0</v>
      </c>
      <c r="AY80" s="38">
        <v>0</v>
      </c>
      <c r="AZ80" s="38">
        <v>0</v>
      </c>
      <c r="BA80" s="38">
        <v>0</v>
      </c>
      <c r="BB80" s="38">
        <v>0</v>
      </c>
      <c r="BC80" s="38">
        <v>0</v>
      </c>
      <c r="BD80" s="38">
        <v>0</v>
      </c>
      <c r="BE80" s="38">
        <v>0</v>
      </c>
      <c r="BF80" s="38" t="s">
        <v>108</v>
      </c>
      <c r="BG80" s="38" t="s">
        <v>108</v>
      </c>
      <c r="BH80" s="7" t="s">
        <v>119</v>
      </c>
      <c r="BI80" s="6"/>
    </row>
    <row r="81" spans="1:61" s="7" customFormat="1" ht="48" customHeight="1" x14ac:dyDescent="0.25">
      <c r="A81" s="4" t="s">
        <v>208</v>
      </c>
      <c r="B81" s="4" t="s">
        <v>209</v>
      </c>
      <c r="C81" s="4" t="s">
        <v>104</v>
      </c>
      <c r="D81" s="39">
        <f t="shared" ref="D81:AI81" si="42">SUMIFS(D:D,$C:$C,"&lt;&gt;Г",$A:$A,$A81)</f>
        <v>0</v>
      </c>
      <c r="E81" s="39">
        <f t="shared" si="42"/>
        <v>0</v>
      </c>
      <c r="F81" s="39">
        <f t="shared" si="42"/>
        <v>0</v>
      </c>
      <c r="G81" s="39">
        <f t="shared" si="42"/>
        <v>0</v>
      </c>
      <c r="H81" s="39">
        <f t="shared" si="42"/>
        <v>0</v>
      </c>
      <c r="I81" s="39">
        <f t="shared" si="42"/>
        <v>0</v>
      </c>
      <c r="J81" s="39">
        <f t="shared" si="42"/>
        <v>0.78000000000000014</v>
      </c>
      <c r="K81" s="39">
        <f t="shared" si="42"/>
        <v>0</v>
      </c>
      <c r="L81" s="39">
        <f t="shared" si="42"/>
        <v>-0.50800000000000001</v>
      </c>
      <c r="M81" s="39">
        <f t="shared" si="42"/>
        <v>0</v>
      </c>
      <c r="N81" s="39">
        <f t="shared" si="42"/>
        <v>0</v>
      </c>
      <c r="O81" s="39">
        <f t="shared" si="42"/>
        <v>0</v>
      </c>
      <c r="P81" s="39">
        <f t="shared" si="42"/>
        <v>0</v>
      </c>
      <c r="Q81" s="39">
        <f t="shared" si="42"/>
        <v>0</v>
      </c>
      <c r="R81" s="39">
        <f t="shared" si="42"/>
        <v>0</v>
      </c>
      <c r="S81" s="39">
        <f t="shared" si="42"/>
        <v>0</v>
      </c>
      <c r="T81" s="39">
        <f t="shared" si="42"/>
        <v>0</v>
      </c>
      <c r="U81" s="39">
        <f t="shared" si="42"/>
        <v>0</v>
      </c>
      <c r="V81" s="39">
        <f t="shared" si="42"/>
        <v>0</v>
      </c>
      <c r="W81" s="39">
        <f t="shared" si="42"/>
        <v>0</v>
      </c>
      <c r="X81" s="39">
        <f t="shared" si="42"/>
        <v>0</v>
      </c>
      <c r="Y81" s="39">
        <f t="shared" si="42"/>
        <v>0</v>
      </c>
      <c r="Z81" s="39">
        <f t="shared" si="42"/>
        <v>1.32</v>
      </c>
      <c r="AA81" s="39">
        <f t="shared" si="42"/>
        <v>0</v>
      </c>
      <c r="AB81" s="39">
        <f t="shared" si="42"/>
        <v>23.909000000000002</v>
      </c>
      <c r="AC81" s="39">
        <f t="shared" si="42"/>
        <v>0</v>
      </c>
      <c r="AD81" s="39">
        <f t="shared" si="42"/>
        <v>1.347</v>
      </c>
      <c r="AE81" s="39">
        <f t="shared" si="42"/>
        <v>0</v>
      </c>
      <c r="AF81" s="39">
        <f t="shared" si="42"/>
        <v>12</v>
      </c>
      <c r="AG81" s="39">
        <f t="shared" si="42"/>
        <v>0</v>
      </c>
      <c r="AH81" s="39">
        <f t="shared" si="42"/>
        <v>0</v>
      </c>
      <c r="AI81" s="39">
        <f t="shared" si="42"/>
        <v>0</v>
      </c>
      <c r="AJ81" s="39">
        <f t="shared" ref="AJ81:BG81" si="43">SUMIFS(AJ:AJ,$C:$C,"&lt;&gt;Г",$A:$A,$A81)</f>
        <v>0</v>
      </c>
      <c r="AK81" s="39">
        <f t="shared" si="43"/>
        <v>0</v>
      </c>
      <c r="AL81" s="39">
        <f t="shared" si="43"/>
        <v>0</v>
      </c>
      <c r="AM81" s="39">
        <f t="shared" si="43"/>
        <v>0</v>
      </c>
      <c r="AN81" s="39">
        <f t="shared" si="43"/>
        <v>0</v>
      </c>
      <c r="AO81" s="39">
        <f t="shared" si="43"/>
        <v>0</v>
      </c>
      <c r="AP81" s="39">
        <f t="shared" si="43"/>
        <v>0</v>
      </c>
      <c r="AQ81" s="39">
        <f t="shared" si="43"/>
        <v>0</v>
      </c>
      <c r="AR81" s="2">
        <f t="shared" si="43"/>
        <v>0</v>
      </c>
      <c r="AS81" s="39">
        <f t="shared" si="43"/>
        <v>0</v>
      </c>
      <c r="AT81" s="39">
        <f t="shared" si="43"/>
        <v>0</v>
      </c>
      <c r="AU81" s="39">
        <f t="shared" si="43"/>
        <v>0</v>
      </c>
      <c r="AV81" s="39">
        <f t="shared" si="43"/>
        <v>0</v>
      </c>
      <c r="AW81" s="39">
        <f t="shared" si="43"/>
        <v>0</v>
      </c>
      <c r="AX81" s="39">
        <f t="shared" si="43"/>
        <v>0</v>
      </c>
      <c r="AY81" s="39">
        <f t="shared" si="43"/>
        <v>0</v>
      </c>
      <c r="AZ81" s="39">
        <f t="shared" si="43"/>
        <v>0</v>
      </c>
      <c r="BA81" s="39">
        <f t="shared" si="43"/>
        <v>0</v>
      </c>
      <c r="BB81" s="39">
        <f t="shared" si="43"/>
        <v>0</v>
      </c>
      <c r="BC81" s="39">
        <f t="shared" si="43"/>
        <v>0</v>
      </c>
      <c r="BD81" s="39">
        <f t="shared" si="43"/>
        <v>0</v>
      </c>
      <c r="BE81" s="39">
        <f t="shared" si="43"/>
        <v>0</v>
      </c>
      <c r="BF81" s="39">
        <f t="shared" si="43"/>
        <v>0</v>
      </c>
      <c r="BG81" s="39">
        <f t="shared" si="43"/>
        <v>0</v>
      </c>
      <c r="BH81" s="7" t="s">
        <v>119</v>
      </c>
      <c r="BI81" s="6"/>
    </row>
    <row r="82" spans="1:61" s="7" customFormat="1" ht="63" customHeight="1" x14ac:dyDescent="0.25">
      <c r="A82" s="32" t="s">
        <v>208</v>
      </c>
      <c r="B82" s="32" t="s">
        <v>210</v>
      </c>
      <c r="C82" s="32" t="s">
        <v>211</v>
      </c>
      <c r="D82" s="38">
        <v>0</v>
      </c>
      <c r="E82" s="38">
        <v>0</v>
      </c>
      <c r="F82" s="38" t="s">
        <v>108</v>
      </c>
      <c r="G82" s="38" t="s">
        <v>108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 t="s">
        <v>108</v>
      </c>
      <c r="O82" s="38" t="s">
        <v>108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 t="s">
        <v>108</v>
      </c>
      <c r="W82" s="38">
        <v>0</v>
      </c>
      <c r="X82" s="38" t="s">
        <v>108</v>
      </c>
      <c r="Y82" s="38" t="s">
        <v>108</v>
      </c>
      <c r="Z82" s="38">
        <v>0.16</v>
      </c>
      <c r="AA82" s="38">
        <v>0</v>
      </c>
      <c r="AB82" s="38">
        <v>0</v>
      </c>
      <c r="AC82" s="38">
        <v>0</v>
      </c>
      <c r="AD82" s="38">
        <v>0</v>
      </c>
      <c r="AE82" s="38">
        <v>0</v>
      </c>
      <c r="AF82" s="38">
        <v>2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0</v>
      </c>
      <c r="AN82" s="38">
        <v>0</v>
      </c>
      <c r="AO82" s="38">
        <v>0</v>
      </c>
      <c r="AP82" s="38">
        <v>0</v>
      </c>
      <c r="AQ82" s="38">
        <v>0</v>
      </c>
      <c r="AR82" s="47">
        <v>0</v>
      </c>
      <c r="AS82" s="38">
        <v>0</v>
      </c>
      <c r="AT82" s="38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38">
        <v>0</v>
      </c>
      <c r="BA82" s="38">
        <v>0</v>
      </c>
      <c r="BB82" s="38">
        <v>0</v>
      </c>
      <c r="BC82" s="38">
        <v>0</v>
      </c>
      <c r="BD82" s="38">
        <v>0</v>
      </c>
      <c r="BE82" s="38">
        <v>0</v>
      </c>
      <c r="BF82" s="38" t="s">
        <v>108</v>
      </c>
      <c r="BG82" s="38" t="s">
        <v>108</v>
      </c>
      <c r="BH82" s="7" t="s">
        <v>119</v>
      </c>
      <c r="BI82" s="6"/>
    </row>
    <row r="83" spans="1:61" s="7" customFormat="1" ht="63" customHeight="1" x14ac:dyDescent="0.25">
      <c r="A83" s="32" t="s">
        <v>208</v>
      </c>
      <c r="B83" s="32" t="s">
        <v>212</v>
      </c>
      <c r="C83" s="32" t="s">
        <v>213</v>
      </c>
      <c r="D83" s="38">
        <v>0</v>
      </c>
      <c r="E83" s="38">
        <v>0</v>
      </c>
      <c r="F83" s="38" t="s">
        <v>108</v>
      </c>
      <c r="G83" s="38" t="s">
        <v>108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 t="s">
        <v>108</v>
      </c>
      <c r="O83" s="38" t="s">
        <v>108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 t="s">
        <v>108</v>
      </c>
      <c r="W83" s="38">
        <v>0</v>
      </c>
      <c r="X83" s="38" t="s">
        <v>108</v>
      </c>
      <c r="Y83" s="38" t="s">
        <v>108</v>
      </c>
      <c r="Z83" s="38">
        <v>0.25</v>
      </c>
      <c r="AA83" s="38">
        <v>0</v>
      </c>
      <c r="AB83" s="38">
        <v>0</v>
      </c>
      <c r="AC83" s="38">
        <v>0</v>
      </c>
      <c r="AD83" s="38">
        <v>0</v>
      </c>
      <c r="AE83" s="38">
        <v>0</v>
      </c>
      <c r="AF83" s="38">
        <v>4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v>0</v>
      </c>
      <c r="AP83" s="38">
        <v>0</v>
      </c>
      <c r="AQ83" s="38">
        <v>0</v>
      </c>
      <c r="AR83" s="47">
        <v>0</v>
      </c>
      <c r="AS83" s="38">
        <v>0</v>
      </c>
      <c r="AT83" s="38"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v>0</v>
      </c>
      <c r="AZ83" s="38">
        <v>0</v>
      </c>
      <c r="BA83" s="38">
        <v>0</v>
      </c>
      <c r="BB83" s="38">
        <v>0</v>
      </c>
      <c r="BC83" s="38">
        <v>0</v>
      </c>
      <c r="BD83" s="38">
        <v>0</v>
      </c>
      <c r="BE83" s="38">
        <v>0</v>
      </c>
      <c r="BF83" s="38" t="s">
        <v>108</v>
      </c>
      <c r="BG83" s="38" t="s">
        <v>108</v>
      </c>
      <c r="BH83" s="7" t="s">
        <v>119</v>
      </c>
      <c r="BI83" s="6"/>
    </row>
    <row r="84" spans="1:61" s="7" customFormat="1" ht="63" customHeight="1" x14ac:dyDescent="0.25">
      <c r="A84" s="32" t="s">
        <v>208</v>
      </c>
      <c r="B84" s="32" t="s">
        <v>214</v>
      </c>
      <c r="C84" s="32" t="s">
        <v>215</v>
      </c>
      <c r="D84" s="38">
        <v>0</v>
      </c>
      <c r="E84" s="38">
        <v>0</v>
      </c>
      <c r="F84" s="38" t="s">
        <v>108</v>
      </c>
      <c r="G84" s="38" t="s">
        <v>108</v>
      </c>
      <c r="H84" s="38">
        <v>0</v>
      </c>
      <c r="I84" s="38">
        <v>0</v>
      </c>
      <c r="J84" s="38">
        <v>0</v>
      </c>
      <c r="K84" s="38">
        <v>0</v>
      </c>
      <c r="L84" s="38">
        <v>7.0000000000000007E-2</v>
      </c>
      <c r="M84" s="38">
        <v>0</v>
      </c>
      <c r="N84" s="38" t="s">
        <v>108</v>
      </c>
      <c r="O84" s="38" t="s">
        <v>108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 t="s">
        <v>108</v>
      </c>
      <c r="W84" s="38">
        <v>0</v>
      </c>
      <c r="X84" s="38" t="s">
        <v>108</v>
      </c>
      <c r="Y84" s="38" t="s">
        <v>108</v>
      </c>
      <c r="Z84" s="38">
        <v>0</v>
      </c>
      <c r="AA84" s="38">
        <v>0</v>
      </c>
      <c r="AB84" s="38">
        <v>0</v>
      </c>
      <c r="AC84" s="38">
        <v>0</v>
      </c>
      <c r="AD84" s="38">
        <v>0.13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47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 t="s">
        <v>108</v>
      </c>
      <c r="BG84" s="38" t="s">
        <v>108</v>
      </c>
      <c r="BH84" s="7" t="s">
        <v>119</v>
      </c>
      <c r="BI84" s="6"/>
    </row>
    <row r="85" spans="1:61" s="7" customFormat="1" ht="63" customHeight="1" x14ac:dyDescent="0.25">
      <c r="A85" s="32" t="s">
        <v>208</v>
      </c>
      <c r="B85" s="32" t="s">
        <v>216</v>
      </c>
      <c r="C85" s="32" t="s">
        <v>217</v>
      </c>
      <c r="D85" s="38">
        <v>0</v>
      </c>
      <c r="E85" s="38">
        <v>0</v>
      </c>
      <c r="F85" s="38" t="s">
        <v>108</v>
      </c>
      <c r="G85" s="38" t="s">
        <v>108</v>
      </c>
      <c r="H85" s="38">
        <v>0</v>
      </c>
      <c r="I85" s="38">
        <v>0</v>
      </c>
      <c r="J85" s="38">
        <v>0</v>
      </c>
      <c r="K85" s="38">
        <v>0</v>
      </c>
      <c r="L85" s="38">
        <v>2.8000000000000001E-2</v>
      </c>
      <c r="M85" s="38">
        <v>0</v>
      </c>
      <c r="N85" s="38" t="s">
        <v>108</v>
      </c>
      <c r="O85" s="38" t="s">
        <v>108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 t="s">
        <v>108</v>
      </c>
      <c r="W85" s="38">
        <v>0</v>
      </c>
      <c r="X85" s="38" t="s">
        <v>108</v>
      </c>
      <c r="Y85" s="38" t="s">
        <v>108</v>
      </c>
      <c r="Z85" s="38">
        <v>0</v>
      </c>
      <c r="AA85" s="38">
        <v>0</v>
      </c>
      <c r="AB85" s="38">
        <v>0</v>
      </c>
      <c r="AC85" s="38">
        <v>0</v>
      </c>
      <c r="AD85" s="38">
        <v>0.13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47">
        <v>0</v>
      </c>
      <c r="AS85" s="38">
        <v>0</v>
      </c>
      <c r="AT85" s="38"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v>0</v>
      </c>
      <c r="AZ85" s="38">
        <v>0</v>
      </c>
      <c r="BA85" s="38">
        <v>0</v>
      </c>
      <c r="BB85" s="38">
        <v>0</v>
      </c>
      <c r="BC85" s="38">
        <v>0</v>
      </c>
      <c r="BD85" s="38">
        <v>0</v>
      </c>
      <c r="BE85" s="38">
        <v>0</v>
      </c>
      <c r="BF85" s="38" t="s">
        <v>108</v>
      </c>
      <c r="BG85" s="38" t="s">
        <v>108</v>
      </c>
      <c r="BH85" s="7" t="s">
        <v>119</v>
      </c>
      <c r="BI85" s="6"/>
    </row>
    <row r="86" spans="1:61" s="7" customFormat="1" ht="63" customHeight="1" x14ac:dyDescent="0.25">
      <c r="A86" s="32" t="s">
        <v>208</v>
      </c>
      <c r="B86" s="32" t="s">
        <v>218</v>
      </c>
      <c r="C86" s="32" t="s">
        <v>219</v>
      </c>
      <c r="D86" s="38">
        <v>0</v>
      </c>
      <c r="E86" s="38">
        <v>0</v>
      </c>
      <c r="F86" s="38" t="s">
        <v>108</v>
      </c>
      <c r="G86" s="38" t="s">
        <v>108</v>
      </c>
      <c r="H86" s="38">
        <v>0</v>
      </c>
      <c r="I86" s="38">
        <v>0</v>
      </c>
      <c r="J86" s="38">
        <v>7.0000000000000001E-3</v>
      </c>
      <c r="K86" s="38">
        <v>0</v>
      </c>
      <c r="L86" s="38">
        <v>0</v>
      </c>
      <c r="M86" s="38">
        <v>0</v>
      </c>
      <c r="N86" s="38" t="s">
        <v>108</v>
      </c>
      <c r="O86" s="38" t="s">
        <v>108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 t="s">
        <v>108</v>
      </c>
      <c r="W86" s="38">
        <v>0</v>
      </c>
      <c r="X86" s="38" t="s">
        <v>108</v>
      </c>
      <c r="Y86" s="38" t="s">
        <v>108</v>
      </c>
      <c r="Z86" s="38">
        <v>0</v>
      </c>
      <c r="AA86" s="38">
        <v>0</v>
      </c>
      <c r="AB86" s="38">
        <v>0.11899999999999999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>
        <v>0</v>
      </c>
      <c r="AQ86" s="38">
        <v>0</v>
      </c>
      <c r="AR86" s="47">
        <v>0</v>
      </c>
      <c r="AS86" s="38">
        <v>0</v>
      </c>
      <c r="AT86" s="38"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v>0</v>
      </c>
      <c r="AZ86" s="38">
        <v>0</v>
      </c>
      <c r="BA86" s="38">
        <v>0</v>
      </c>
      <c r="BB86" s="38">
        <v>0</v>
      </c>
      <c r="BC86" s="38">
        <v>0</v>
      </c>
      <c r="BD86" s="38">
        <v>0</v>
      </c>
      <c r="BE86" s="38">
        <v>0</v>
      </c>
      <c r="BF86" s="38" t="s">
        <v>108</v>
      </c>
      <c r="BG86" s="38" t="s">
        <v>108</v>
      </c>
      <c r="BH86" s="7" t="s">
        <v>119</v>
      </c>
      <c r="BI86" s="6"/>
    </row>
    <row r="87" spans="1:61" s="7" customFormat="1" ht="63" customHeight="1" x14ac:dyDescent="0.25">
      <c r="A87" s="32" t="s">
        <v>208</v>
      </c>
      <c r="B87" s="32" t="s">
        <v>220</v>
      </c>
      <c r="C87" s="32" t="s">
        <v>221</v>
      </c>
      <c r="D87" s="38">
        <v>0</v>
      </c>
      <c r="E87" s="38">
        <v>0</v>
      </c>
      <c r="F87" s="38" t="s">
        <v>108</v>
      </c>
      <c r="G87" s="38" t="s">
        <v>108</v>
      </c>
      <c r="H87" s="38">
        <v>0</v>
      </c>
      <c r="I87" s="38">
        <v>0</v>
      </c>
      <c r="J87" s="38">
        <v>0</v>
      </c>
      <c r="K87" s="38">
        <v>0</v>
      </c>
      <c r="L87" s="38">
        <v>-2.4E-2</v>
      </c>
      <c r="M87" s="38">
        <v>0</v>
      </c>
      <c r="N87" s="38" t="s">
        <v>108</v>
      </c>
      <c r="O87" s="38" t="s">
        <v>108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 t="s">
        <v>108</v>
      </c>
      <c r="W87" s="38">
        <v>0</v>
      </c>
      <c r="X87" s="38" t="s">
        <v>108</v>
      </c>
      <c r="Y87" s="38" t="s">
        <v>108</v>
      </c>
      <c r="Z87" s="38">
        <v>0</v>
      </c>
      <c r="AA87" s="38">
        <v>0</v>
      </c>
      <c r="AB87" s="38">
        <v>0</v>
      </c>
      <c r="AC87" s="38">
        <v>0</v>
      </c>
      <c r="AD87" s="38">
        <v>0.11600000000000001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47">
        <v>0</v>
      </c>
      <c r="AS87" s="38">
        <v>0</v>
      </c>
      <c r="AT87" s="38">
        <v>0</v>
      </c>
      <c r="AU87" s="38">
        <v>0</v>
      </c>
      <c r="AV87" s="38">
        <v>0</v>
      </c>
      <c r="AW87" s="38">
        <v>0</v>
      </c>
      <c r="AX87" s="38">
        <v>0</v>
      </c>
      <c r="AY87" s="38">
        <v>0</v>
      </c>
      <c r="AZ87" s="38">
        <v>0</v>
      </c>
      <c r="BA87" s="38">
        <v>0</v>
      </c>
      <c r="BB87" s="38">
        <v>0</v>
      </c>
      <c r="BC87" s="38">
        <v>0</v>
      </c>
      <c r="BD87" s="38">
        <v>0</v>
      </c>
      <c r="BE87" s="38">
        <v>0</v>
      </c>
      <c r="BF87" s="38" t="s">
        <v>108</v>
      </c>
      <c r="BG87" s="38" t="s">
        <v>108</v>
      </c>
      <c r="BH87" s="7" t="s">
        <v>119</v>
      </c>
      <c r="BI87" s="6"/>
    </row>
    <row r="88" spans="1:61" s="7" customFormat="1" ht="89.25" customHeight="1" x14ac:dyDescent="0.25">
      <c r="A88" s="32" t="s">
        <v>208</v>
      </c>
      <c r="B88" s="32" t="s">
        <v>222</v>
      </c>
      <c r="C88" s="32" t="s">
        <v>223</v>
      </c>
      <c r="D88" s="38">
        <v>0</v>
      </c>
      <c r="E88" s="38">
        <v>0</v>
      </c>
      <c r="F88" s="38" t="s">
        <v>108</v>
      </c>
      <c r="G88" s="38" t="s">
        <v>108</v>
      </c>
      <c r="H88" s="38">
        <v>0</v>
      </c>
      <c r="I88" s="38">
        <v>0</v>
      </c>
      <c r="J88" s="38">
        <v>0</v>
      </c>
      <c r="K88" s="38">
        <v>0</v>
      </c>
      <c r="L88" s="38">
        <v>-3.0000000000000001E-3</v>
      </c>
      <c r="M88" s="38">
        <v>0</v>
      </c>
      <c r="N88" s="38" t="s">
        <v>108</v>
      </c>
      <c r="O88" s="38" t="s">
        <v>108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 t="s">
        <v>108</v>
      </c>
      <c r="W88" s="38">
        <v>0</v>
      </c>
      <c r="X88" s="38" t="s">
        <v>108</v>
      </c>
      <c r="Y88" s="38" t="s">
        <v>108</v>
      </c>
      <c r="Z88" s="38">
        <v>0</v>
      </c>
      <c r="AA88" s="38">
        <v>0</v>
      </c>
      <c r="AB88" s="38">
        <v>0</v>
      </c>
      <c r="AC88" s="38">
        <v>0</v>
      </c>
      <c r="AD88" s="38">
        <v>0.128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47">
        <v>0</v>
      </c>
      <c r="AS88" s="38">
        <v>0</v>
      </c>
      <c r="AT88" s="38">
        <v>0</v>
      </c>
      <c r="AU88" s="38">
        <v>0</v>
      </c>
      <c r="AV88" s="38">
        <v>0</v>
      </c>
      <c r="AW88" s="38">
        <v>0</v>
      </c>
      <c r="AX88" s="38">
        <v>0</v>
      </c>
      <c r="AY88" s="38">
        <v>0</v>
      </c>
      <c r="AZ88" s="38">
        <v>0</v>
      </c>
      <c r="BA88" s="38">
        <v>0</v>
      </c>
      <c r="BB88" s="38">
        <v>0</v>
      </c>
      <c r="BC88" s="38">
        <v>0</v>
      </c>
      <c r="BD88" s="38">
        <v>0</v>
      </c>
      <c r="BE88" s="38">
        <v>0</v>
      </c>
      <c r="BF88" s="38" t="s">
        <v>108</v>
      </c>
      <c r="BG88" s="38" t="s">
        <v>108</v>
      </c>
      <c r="BH88" s="7" t="s">
        <v>119</v>
      </c>
      <c r="BI88" s="6"/>
    </row>
    <row r="89" spans="1:61" s="7" customFormat="1" ht="90.75" customHeight="1" x14ac:dyDescent="0.25">
      <c r="A89" s="32" t="s">
        <v>208</v>
      </c>
      <c r="B89" s="32" t="s">
        <v>224</v>
      </c>
      <c r="C89" s="32" t="s">
        <v>225</v>
      </c>
      <c r="D89" s="38">
        <v>0</v>
      </c>
      <c r="E89" s="38">
        <v>0</v>
      </c>
      <c r="F89" s="38" t="s">
        <v>108</v>
      </c>
      <c r="G89" s="38" t="s">
        <v>108</v>
      </c>
      <c r="H89" s="38">
        <v>0</v>
      </c>
      <c r="I89" s="38">
        <v>0</v>
      </c>
      <c r="J89" s="38">
        <v>0</v>
      </c>
      <c r="K89" s="38">
        <v>0</v>
      </c>
      <c r="L89" s="38">
        <v>-0.188</v>
      </c>
      <c r="M89" s="38">
        <v>0</v>
      </c>
      <c r="N89" s="38" t="s">
        <v>108</v>
      </c>
      <c r="O89" s="38" t="s">
        <v>108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 t="s">
        <v>108</v>
      </c>
      <c r="W89" s="38">
        <v>0</v>
      </c>
      <c r="X89" s="38" t="s">
        <v>108</v>
      </c>
      <c r="Y89" s="38" t="s">
        <v>108</v>
      </c>
      <c r="Z89" s="38">
        <v>0</v>
      </c>
      <c r="AA89" s="38">
        <v>0</v>
      </c>
      <c r="AB89" s="38">
        <v>0</v>
      </c>
      <c r="AC89" s="38">
        <v>0</v>
      </c>
      <c r="AD89" s="38">
        <v>0.14599999999999999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47">
        <v>0</v>
      </c>
      <c r="AS89" s="38">
        <v>0</v>
      </c>
      <c r="AT89" s="38">
        <v>0</v>
      </c>
      <c r="AU89" s="38">
        <v>0</v>
      </c>
      <c r="AV89" s="38">
        <v>0</v>
      </c>
      <c r="AW89" s="38">
        <v>0</v>
      </c>
      <c r="AX89" s="38">
        <v>0</v>
      </c>
      <c r="AY89" s="38">
        <v>0</v>
      </c>
      <c r="AZ89" s="38">
        <v>0</v>
      </c>
      <c r="BA89" s="38">
        <v>0</v>
      </c>
      <c r="BB89" s="38">
        <v>0</v>
      </c>
      <c r="BC89" s="38">
        <v>0</v>
      </c>
      <c r="BD89" s="38">
        <v>0</v>
      </c>
      <c r="BE89" s="38">
        <v>0</v>
      </c>
      <c r="BF89" s="38" t="s">
        <v>108</v>
      </c>
      <c r="BG89" s="38" t="s">
        <v>108</v>
      </c>
      <c r="BH89" s="7" t="s">
        <v>119</v>
      </c>
      <c r="BI89" s="6"/>
    </row>
    <row r="90" spans="1:61" s="7" customFormat="1" ht="99" customHeight="1" x14ac:dyDescent="0.25">
      <c r="A90" s="32" t="s">
        <v>208</v>
      </c>
      <c r="B90" s="32" t="s">
        <v>226</v>
      </c>
      <c r="C90" s="32" t="s">
        <v>227</v>
      </c>
      <c r="D90" s="38">
        <v>0</v>
      </c>
      <c r="E90" s="38">
        <v>0</v>
      </c>
      <c r="F90" s="38" t="s">
        <v>108</v>
      </c>
      <c r="G90" s="38" t="s">
        <v>108</v>
      </c>
      <c r="H90" s="38">
        <v>0</v>
      </c>
      <c r="I90" s="38">
        <v>0</v>
      </c>
      <c r="J90" s="38">
        <v>0</v>
      </c>
      <c r="K90" s="38">
        <v>0</v>
      </c>
      <c r="L90" s="38">
        <v>-0.28799999999999998</v>
      </c>
      <c r="M90" s="38">
        <v>0</v>
      </c>
      <c r="N90" s="38" t="s">
        <v>108</v>
      </c>
      <c r="O90" s="38" t="s">
        <v>108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 t="s">
        <v>108</v>
      </c>
      <c r="W90" s="38">
        <v>0</v>
      </c>
      <c r="X90" s="38" t="s">
        <v>108</v>
      </c>
      <c r="Y90" s="38" t="s">
        <v>108</v>
      </c>
      <c r="Z90" s="38">
        <v>0</v>
      </c>
      <c r="AA90" s="38">
        <v>0</v>
      </c>
      <c r="AB90" s="38">
        <v>0</v>
      </c>
      <c r="AC90" s="38">
        <v>0</v>
      </c>
      <c r="AD90" s="38">
        <v>0.122</v>
      </c>
      <c r="AE90" s="38">
        <v>0</v>
      </c>
      <c r="AF90" s="38">
        <v>0</v>
      </c>
      <c r="AG90" s="38">
        <v>0</v>
      </c>
      <c r="AH90" s="38">
        <v>0</v>
      </c>
      <c r="AI90" s="38">
        <v>0</v>
      </c>
      <c r="AJ90" s="38">
        <v>0</v>
      </c>
      <c r="AK90" s="38">
        <v>0</v>
      </c>
      <c r="AL90" s="38">
        <v>0</v>
      </c>
      <c r="AM90" s="38">
        <v>0</v>
      </c>
      <c r="AN90" s="38">
        <v>0</v>
      </c>
      <c r="AO90" s="38">
        <v>0</v>
      </c>
      <c r="AP90" s="38">
        <v>0</v>
      </c>
      <c r="AQ90" s="38">
        <v>0</v>
      </c>
      <c r="AR90" s="47">
        <v>0</v>
      </c>
      <c r="AS90" s="38">
        <v>0</v>
      </c>
      <c r="AT90" s="38"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38">
        <v>0</v>
      </c>
      <c r="BB90" s="38">
        <v>0</v>
      </c>
      <c r="BC90" s="38">
        <v>0</v>
      </c>
      <c r="BD90" s="38">
        <v>0</v>
      </c>
      <c r="BE90" s="38">
        <v>0</v>
      </c>
      <c r="BF90" s="38" t="s">
        <v>108</v>
      </c>
      <c r="BG90" s="38" t="s">
        <v>108</v>
      </c>
      <c r="BH90" s="7" t="s">
        <v>119</v>
      </c>
      <c r="BI90" s="6"/>
    </row>
    <row r="91" spans="1:61" s="7" customFormat="1" ht="63" customHeight="1" x14ac:dyDescent="0.25">
      <c r="A91" s="32" t="s">
        <v>208</v>
      </c>
      <c r="B91" s="32" t="s">
        <v>228</v>
      </c>
      <c r="C91" s="32" t="s">
        <v>229</v>
      </c>
      <c r="D91" s="38">
        <v>0</v>
      </c>
      <c r="E91" s="38">
        <v>0</v>
      </c>
      <c r="F91" s="38" t="s">
        <v>108</v>
      </c>
      <c r="G91" s="38" t="s">
        <v>108</v>
      </c>
      <c r="H91" s="38">
        <v>0</v>
      </c>
      <c r="I91" s="38">
        <v>0</v>
      </c>
      <c r="J91" s="38">
        <v>0</v>
      </c>
      <c r="K91" s="38">
        <v>0</v>
      </c>
      <c r="L91" s="38">
        <v>-4.4999999999999998E-2</v>
      </c>
      <c r="M91" s="38">
        <v>0</v>
      </c>
      <c r="N91" s="38" t="s">
        <v>108</v>
      </c>
      <c r="O91" s="38" t="s">
        <v>108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 t="s">
        <v>108</v>
      </c>
      <c r="W91" s="38">
        <v>0</v>
      </c>
      <c r="X91" s="38" t="s">
        <v>108</v>
      </c>
      <c r="Y91" s="38" t="s">
        <v>108</v>
      </c>
      <c r="Z91" s="38">
        <v>0</v>
      </c>
      <c r="AA91" s="38">
        <v>0</v>
      </c>
      <c r="AB91" s="38">
        <v>0</v>
      </c>
      <c r="AC91" s="38">
        <v>0</v>
      </c>
      <c r="AD91" s="38">
        <v>0.22500000000000001</v>
      </c>
      <c r="AE91" s="38">
        <v>0</v>
      </c>
      <c r="AF91" s="38">
        <v>0</v>
      </c>
      <c r="AG91" s="38">
        <v>0</v>
      </c>
      <c r="AH91" s="38">
        <v>0</v>
      </c>
      <c r="AI91" s="38">
        <v>0</v>
      </c>
      <c r="AJ91" s="38">
        <v>0</v>
      </c>
      <c r="AK91" s="38">
        <v>0</v>
      </c>
      <c r="AL91" s="38">
        <v>0</v>
      </c>
      <c r="AM91" s="38">
        <v>0</v>
      </c>
      <c r="AN91" s="38">
        <v>0</v>
      </c>
      <c r="AO91" s="38">
        <v>0</v>
      </c>
      <c r="AP91" s="38">
        <v>0</v>
      </c>
      <c r="AQ91" s="38">
        <v>0</v>
      </c>
      <c r="AR91" s="47">
        <v>0</v>
      </c>
      <c r="AS91" s="38">
        <v>0</v>
      </c>
      <c r="AT91" s="38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38">
        <v>0</v>
      </c>
      <c r="BA91" s="38">
        <v>0</v>
      </c>
      <c r="BB91" s="38">
        <v>0</v>
      </c>
      <c r="BC91" s="38">
        <v>0</v>
      </c>
      <c r="BD91" s="38">
        <v>0</v>
      </c>
      <c r="BE91" s="38">
        <v>0</v>
      </c>
      <c r="BF91" s="38" t="s">
        <v>108</v>
      </c>
      <c r="BG91" s="38" t="s">
        <v>108</v>
      </c>
      <c r="BH91" s="7" t="s">
        <v>119</v>
      </c>
      <c r="BI91" s="6"/>
    </row>
    <row r="92" spans="1:61" s="7" customFormat="1" ht="63" customHeight="1" x14ac:dyDescent="0.25">
      <c r="A92" s="32" t="s">
        <v>208</v>
      </c>
      <c r="B92" s="32" t="s">
        <v>232</v>
      </c>
      <c r="C92" s="32" t="s">
        <v>233</v>
      </c>
      <c r="D92" s="38">
        <v>0</v>
      </c>
      <c r="E92" s="38">
        <v>0</v>
      </c>
      <c r="F92" s="38" t="s">
        <v>108</v>
      </c>
      <c r="G92" s="38" t="s">
        <v>108</v>
      </c>
      <c r="H92" s="38">
        <v>0</v>
      </c>
      <c r="I92" s="38">
        <v>0</v>
      </c>
      <c r="J92" s="38">
        <v>8.4000000000000005E-2</v>
      </c>
      <c r="K92" s="38">
        <v>0</v>
      </c>
      <c r="L92" s="38">
        <v>0</v>
      </c>
      <c r="M92" s="38">
        <v>0</v>
      </c>
      <c r="N92" s="38" t="s">
        <v>108</v>
      </c>
      <c r="O92" s="38" t="s">
        <v>108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 t="s">
        <v>108</v>
      </c>
      <c r="W92" s="38">
        <v>0</v>
      </c>
      <c r="X92" s="38" t="s">
        <v>108</v>
      </c>
      <c r="Y92" s="38" t="s">
        <v>108</v>
      </c>
      <c r="Z92" s="38">
        <v>0</v>
      </c>
      <c r="AA92" s="38">
        <v>0</v>
      </c>
      <c r="AB92" s="38">
        <v>0.63500000000000001</v>
      </c>
      <c r="AC92" s="38">
        <v>0</v>
      </c>
      <c r="AD92" s="38">
        <v>0</v>
      </c>
      <c r="AE92" s="38">
        <v>0</v>
      </c>
      <c r="AF92" s="38">
        <v>0</v>
      </c>
      <c r="AG92" s="38">
        <v>0</v>
      </c>
      <c r="AH92" s="38">
        <v>0</v>
      </c>
      <c r="AI92" s="38">
        <v>0</v>
      </c>
      <c r="AJ92" s="38">
        <v>0</v>
      </c>
      <c r="AK92" s="38">
        <v>0</v>
      </c>
      <c r="AL92" s="38">
        <v>0</v>
      </c>
      <c r="AM92" s="38">
        <v>0</v>
      </c>
      <c r="AN92" s="38">
        <v>0</v>
      </c>
      <c r="AO92" s="38">
        <v>0</v>
      </c>
      <c r="AP92" s="38">
        <v>0</v>
      </c>
      <c r="AQ92" s="38">
        <v>0</v>
      </c>
      <c r="AR92" s="47">
        <v>0</v>
      </c>
      <c r="AS92" s="38">
        <v>0</v>
      </c>
      <c r="AT92" s="38"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v>0</v>
      </c>
      <c r="AZ92" s="38">
        <v>0</v>
      </c>
      <c r="BA92" s="38">
        <v>0</v>
      </c>
      <c r="BB92" s="38">
        <v>0</v>
      </c>
      <c r="BC92" s="38">
        <v>0</v>
      </c>
      <c r="BD92" s="38">
        <v>0</v>
      </c>
      <c r="BE92" s="38">
        <v>0</v>
      </c>
      <c r="BF92" s="38" t="s">
        <v>108</v>
      </c>
      <c r="BG92" s="38" t="s">
        <v>108</v>
      </c>
      <c r="BH92" s="7" t="s">
        <v>119</v>
      </c>
      <c r="BI92" s="6"/>
    </row>
    <row r="93" spans="1:61" s="7" customFormat="1" ht="63" customHeight="1" x14ac:dyDescent="0.25">
      <c r="A93" s="32" t="s">
        <v>208</v>
      </c>
      <c r="B93" s="32" t="s">
        <v>234</v>
      </c>
      <c r="C93" s="32" t="s">
        <v>235</v>
      </c>
      <c r="D93" s="38">
        <v>0</v>
      </c>
      <c r="E93" s="38">
        <v>0</v>
      </c>
      <c r="F93" s="38" t="s">
        <v>108</v>
      </c>
      <c r="G93" s="38" t="s">
        <v>108</v>
      </c>
      <c r="H93" s="38">
        <v>0</v>
      </c>
      <c r="I93" s="38">
        <v>0</v>
      </c>
      <c r="J93" s="38">
        <v>-9.8000000000000004E-2</v>
      </c>
      <c r="K93" s="38">
        <v>0</v>
      </c>
      <c r="L93" s="38">
        <v>0</v>
      </c>
      <c r="M93" s="38">
        <v>0</v>
      </c>
      <c r="N93" s="38" t="s">
        <v>108</v>
      </c>
      <c r="O93" s="38" t="s">
        <v>108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8">
        <v>0</v>
      </c>
      <c r="V93" s="38" t="s">
        <v>108</v>
      </c>
      <c r="W93" s="38">
        <v>0</v>
      </c>
      <c r="X93" s="38" t="s">
        <v>108</v>
      </c>
      <c r="Y93" s="38" t="s">
        <v>108</v>
      </c>
      <c r="Z93" s="38">
        <v>0</v>
      </c>
      <c r="AA93" s="38">
        <v>0</v>
      </c>
      <c r="AB93" s="38">
        <v>0.46800000000000003</v>
      </c>
      <c r="AC93" s="38">
        <v>0</v>
      </c>
      <c r="AD93" s="38">
        <v>0</v>
      </c>
      <c r="AE93" s="38">
        <v>0</v>
      </c>
      <c r="AF93" s="38">
        <v>0</v>
      </c>
      <c r="AG93" s="38">
        <v>0</v>
      </c>
      <c r="AH93" s="38">
        <v>0</v>
      </c>
      <c r="AI93" s="38">
        <v>0</v>
      </c>
      <c r="AJ93" s="38">
        <v>0</v>
      </c>
      <c r="AK93" s="38">
        <v>0</v>
      </c>
      <c r="AL93" s="38">
        <v>0</v>
      </c>
      <c r="AM93" s="38">
        <v>0</v>
      </c>
      <c r="AN93" s="38">
        <v>0</v>
      </c>
      <c r="AO93" s="38">
        <v>0</v>
      </c>
      <c r="AP93" s="38">
        <v>0</v>
      </c>
      <c r="AQ93" s="38">
        <v>0</v>
      </c>
      <c r="AR93" s="47">
        <v>0</v>
      </c>
      <c r="AS93" s="38">
        <v>0</v>
      </c>
      <c r="AT93" s="38"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v>0</v>
      </c>
      <c r="AZ93" s="38">
        <v>0</v>
      </c>
      <c r="BA93" s="38">
        <v>0</v>
      </c>
      <c r="BB93" s="38">
        <v>0</v>
      </c>
      <c r="BC93" s="38">
        <v>0</v>
      </c>
      <c r="BD93" s="38">
        <v>0</v>
      </c>
      <c r="BE93" s="38">
        <v>0</v>
      </c>
      <c r="BF93" s="38" t="s">
        <v>108</v>
      </c>
      <c r="BG93" s="38" t="s">
        <v>108</v>
      </c>
      <c r="BH93" s="7" t="s">
        <v>119</v>
      </c>
      <c r="BI93" s="6"/>
    </row>
    <row r="94" spans="1:61" s="7" customFormat="1" ht="63" customHeight="1" x14ac:dyDescent="0.25">
      <c r="A94" s="32" t="s">
        <v>208</v>
      </c>
      <c r="B94" s="32" t="s">
        <v>236</v>
      </c>
      <c r="C94" s="32" t="s">
        <v>237</v>
      </c>
      <c r="D94" s="38">
        <v>0</v>
      </c>
      <c r="E94" s="38">
        <v>0</v>
      </c>
      <c r="F94" s="38" t="s">
        <v>108</v>
      </c>
      <c r="G94" s="38" t="s">
        <v>108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 t="s">
        <v>108</v>
      </c>
      <c r="O94" s="38" t="s">
        <v>108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 t="s">
        <v>108</v>
      </c>
      <c r="W94" s="38">
        <v>0</v>
      </c>
      <c r="X94" s="38" t="s">
        <v>108</v>
      </c>
      <c r="Y94" s="38" t="s">
        <v>108</v>
      </c>
      <c r="Z94" s="38">
        <v>0.25</v>
      </c>
      <c r="AA94" s="38">
        <v>0</v>
      </c>
      <c r="AB94" s="38">
        <v>0</v>
      </c>
      <c r="AC94" s="38">
        <v>0</v>
      </c>
      <c r="AD94" s="38">
        <v>0</v>
      </c>
      <c r="AE94" s="38">
        <v>0</v>
      </c>
      <c r="AF94" s="38">
        <v>1</v>
      </c>
      <c r="AG94" s="38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v>0</v>
      </c>
      <c r="AP94" s="38">
        <v>0</v>
      </c>
      <c r="AQ94" s="38">
        <v>0</v>
      </c>
      <c r="AR94" s="47">
        <v>0</v>
      </c>
      <c r="AS94" s="38">
        <v>0</v>
      </c>
      <c r="AT94" s="38"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38">
        <v>0</v>
      </c>
      <c r="BB94" s="38">
        <v>0</v>
      </c>
      <c r="BC94" s="38">
        <v>0</v>
      </c>
      <c r="BD94" s="38">
        <v>0</v>
      </c>
      <c r="BE94" s="38">
        <v>0</v>
      </c>
      <c r="BF94" s="38" t="s">
        <v>108</v>
      </c>
      <c r="BG94" s="38" t="s">
        <v>108</v>
      </c>
      <c r="BH94" s="7" t="s">
        <v>119</v>
      </c>
      <c r="BI94" s="6"/>
    </row>
    <row r="95" spans="1:61" s="7" customFormat="1" ht="63" customHeight="1" x14ac:dyDescent="0.25">
      <c r="A95" s="32" t="s">
        <v>208</v>
      </c>
      <c r="B95" s="32" t="s">
        <v>238</v>
      </c>
      <c r="C95" s="32" t="s">
        <v>239</v>
      </c>
      <c r="D95" s="38">
        <v>0</v>
      </c>
      <c r="E95" s="38">
        <v>0</v>
      </c>
      <c r="F95" s="38" t="s">
        <v>108</v>
      </c>
      <c r="G95" s="38" t="s">
        <v>108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 t="s">
        <v>108</v>
      </c>
      <c r="O95" s="38" t="s">
        <v>108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 t="s">
        <v>108</v>
      </c>
      <c r="W95" s="38">
        <v>0</v>
      </c>
      <c r="X95" s="38" t="s">
        <v>108</v>
      </c>
      <c r="Y95" s="38" t="s">
        <v>108</v>
      </c>
      <c r="Z95" s="38">
        <v>0.16</v>
      </c>
      <c r="AA95" s="38">
        <v>0</v>
      </c>
      <c r="AB95" s="38">
        <v>0</v>
      </c>
      <c r="AC95" s="38">
        <v>0</v>
      </c>
      <c r="AD95" s="38">
        <v>0</v>
      </c>
      <c r="AE95" s="38">
        <v>0</v>
      </c>
      <c r="AF95" s="38">
        <v>2</v>
      </c>
      <c r="AG95" s="38">
        <v>0</v>
      </c>
      <c r="AH95" s="38">
        <v>0</v>
      </c>
      <c r="AI95" s="38">
        <v>0</v>
      </c>
      <c r="AJ95" s="38"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47">
        <v>0</v>
      </c>
      <c r="AS95" s="38">
        <v>0</v>
      </c>
      <c r="AT95" s="38"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38">
        <v>0</v>
      </c>
      <c r="BB95" s="38">
        <v>0</v>
      </c>
      <c r="BC95" s="38">
        <v>0</v>
      </c>
      <c r="BD95" s="38">
        <v>0</v>
      </c>
      <c r="BE95" s="38">
        <v>0</v>
      </c>
      <c r="BF95" s="38" t="s">
        <v>108</v>
      </c>
      <c r="BG95" s="38" t="s">
        <v>108</v>
      </c>
      <c r="BH95" s="7" t="s">
        <v>119</v>
      </c>
      <c r="BI95" s="6"/>
    </row>
    <row r="96" spans="1:61" s="7" customFormat="1" ht="63" customHeight="1" x14ac:dyDescent="0.25">
      <c r="A96" s="32" t="s">
        <v>208</v>
      </c>
      <c r="B96" s="32" t="s">
        <v>240</v>
      </c>
      <c r="C96" s="32" t="s">
        <v>241</v>
      </c>
      <c r="D96" s="38">
        <v>0</v>
      </c>
      <c r="E96" s="38">
        <v>0</v>
      </c>
      <c r="F96" s="38" t="s">
        <v>108</v>
      </c>
      <c r="G96" s="38" t="s">
        <v>108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8" t="s">
        <v>108</v>
      </c>
      <c r="O96" s="38" t="s">
        <v>108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 t="s">
        <v>108</v>
      </c>
      <c r="W96" s="38">
        <v>0</v>
      </c>
      <c r="X96" s="38" t="s">
        <v>108</v>
      </c>
      <c r="Y96" s="38" t="s">
        <v>108</v>
      </c>
      <c r="Z96" s="38">
        <v>0.1</v>
      </c>
      <c r="AA96" s="38">
        <v>0</v>
      </c>
      <c r="AB96" s="38">
        <v>0</v>
      </c>
      <c r="AC96" s="38">
        <v>0</v>
      </c>
      <c r="AD96" s="38">
        <v>0</v>
      </c>
      <c r="AE96" s="38">
        <v>0</v>
      </c>
      <c r="AF96" s="38">
        <v>1</v>
      </c>
      <c r="AG96" s="38">
        <v>0</v>
      </c>
      <c r="AH96" s="38">
        <v>0</v>
      </c>
      <c r="AI96" s="38">
        <v>0</v>
      </c>
      <c r="AJ96" s="38"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v>0</v>
      </c>
      <c r="AP96" s="38">
        <v>0</v>
      </c>
      <c r="AQ96" s="38">
        <v>0</v>
      </c>
      <c r="AR96" s="47">
        <v>0</v>
      </c>
      <c r="AS96" s="38">
        <v>0</v>
      </c>
      <c r="AT96" s="38"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v>0</v>
      </c>
      <c r="AZ96" s="38">
        <v>0</v>
      </c>
      <c r="BA96" s="38">
        <v>0</v>
      </c>
      <c r="BB96" s="38">
        <v>0</v>
      </c>
      <c r="BC96" s="38">
        <v>0</v>
      </c>
      <c r="BD96" s="38">
        <v>0</v>
      </c>
      <c r="BE96" s="38">
        <v>0</v>
      </c>
      <c r="BF96" s="38" t="s">
        <v>108</v>
      </c>
      <c r="BG96" s="38" t="s">
        <v>108</v>
      </c>
      <c r="BH96" s="7" t="s">
        <v>119</v>
      </c>
      <c r="BI96" s="6"/>
    </row>
    <row r="97" spans="1:61" s="7" customFormat="1" ht="63" customHeight="1" x14ac:dyDescent="0.25">
      <c r="A97" s="32" t="s">
        <v>208</v>
      </c>
      <c r="B97" s="32" t="s">
        <v>242</v>
      </c>
      <c r="C97" s="32" t="s">
        <v>243</v>
      </c>
      <c r="D97" s="38">
        <v>0</v>
      </c>
      <c r="E97" s="38">
        <v>0</v>
      </c>
      <c r="F97" s="38" t="s">
        <v>108</v>
      </c>
      <c r="G97" s="38" t="s">
        <v>108</v>
      </c>
      <c r="H97" s="38">
        <v>0</v>
      </c>
      <c r="I97" s="38">
        <v>0</v>
      </c>
      <c r="J97" s="38">
        <v>2.5999999999999999E-2</v>
      </c>
      <c r="K97" s="38">
        <v>0</v>
      </c>
      <c r="L97" s="38">
        <v>0</v>
      </c>
      <c r="M97" s="38">
        <v>0</v>
      </c>
      <c r="N97" s="38" t="s">
        <v>108</v>
      </c>
      <c r="O97" s="38" t="s">
        <v>108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 t="s">
        <v>108</v>
      </c>
      <c r="W97" s="38">
        <v>0</v>
      </c>
      <c r="X97" s="38" t="s">
        <v>108</v>
      </c>
      <c r="Y97" s="38" t="s">
        <v>108</v>
      </c>
      <c r="Z97" s="38">
        <v>0</v>
      </c>
      <c r="AA97" s="38">
        <v>0</v>
      </c>
      <c r="AB97" s="38">
        <v>0.22600000000000001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47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 t="s">
        <v>108</v>
      </c>
      <c r="BG97" s="38" t="s">
        <v>108</v>
      </c>
      <c r="BH97" s="7" t="s">
        <v>119</v>
      </c>
      <c r="BI97" s="6"/>
    </row>
    <row r="98" spans="1:61" s="7" customFormat="1" ht="48" customHeight="1" x14ac:dyDescent="0.25">
      <c r="A98" s="32" t="s">
        <v>208</v>
      </c>
      <c r="B98" s="32" t="s">
        <v>244</v>
      </c>
      <c r="C98" s="32" t="s">
        <v>245</v>
      </c>
      <c r="D98" s="38">
        <v>0</v>
      </c>
      <c r="E98" s="38">
        <v>0</v>
      </c>
      <c r="F98" s="38" t="s">
        <v>108</v>
      </c>
      <c r="G98" s="38" t="s">
        <v>108</v>
      </c>
      <c r="H98" s="38">
        <v>0</v>
      </c>
      <c r="I98" s="38">
        <v>0</v>
      </c>
      <c r="J98" s="38">
        <v>-5.2999999999999999E-2</v>
      </c>
      <c r="K98" s="38">
        <v>0</v>
      </c>
      <c r="L98" s="38">
        <v>0</v>
      </c>
      <c r="M98" s="38">
        <v>0</v>
      </c>
      <c r="N98" s="38" t="s">
        <v>108</v>
      </c>
      <c r="O98" s="38" t="s">
        <v>108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 t="s">
        <v>108</v>
      </c>
      <c r="W98" s="38">
        <v>0</v>
      </c>
      <c r="X98" s="38" t="s">
        <v>108</v>
      </c>
      <c r="Y98" s="38" t="s">
        <v>108</v>
      </c>
      <c r="Z98" s="38">
        <v>0</v>
      </c>
      <c r="AA98" s="38">
        <v>0</v>
      </c>
      <c r="AB98" s="38">
        <v>0.314</v>
      </c>
      <c r="AC98" s="38">
        <v>0</v>
      </c>
      <c r="AD98" s="38">
        <v>0</v>
      </c>
      <c r="AE98" s="38">
        <v>0</v>
      </c>
      <c r="AF98" s="38">
        <v>0</v>
      </c>
      <c r="AG98" s="38">
        <v>0</v>
      </c>
      <c r="AH98" s="38">
        <v>0</v>
      </c>
      <c r="AI98" s="38">
        <v>0</v>
      </c>
      <c r="AJ98" s="38"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47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38">
        <v>0</v>
      </c>
      <c r="BE98" s="38">
        <v>0</v>
      </c>
      <c r="BF98" s="38" t="s">
        <v>108</v>
      </c>
      <c r="BG98" s="38" t="s">
        <v>108</v>
      </c>
      <c r="BH98" s="7" t="s">
        <v>119</v>
      </c>
      <c r="BI98" s="6"/>
    </row>
    <row r="99" spans="1:61" s="7" customFormat="1" ht="32.1" customHeight="1" x14ac:dyDescent="0.25">
      <c r="A99" s="32" t="s">
        <v>208</v>
      </c>
      <c r="B99" s="32" t="s">
        <v>246</v>
      </c>
      <c r="C99" s="32" t="s">
        <v>247</v>
      </c>
      <c r="D99" s="38">
        <v>0</v>
      </c>
      <c r="E99" s="38">
        <v>0</v>
      </c>
      <c r="F99" s="38" t="s">
        <v>108</v>
      </c>
      <c r="G99" s="38" t="s">
        <v>108</v>
      </c>
      <c r="H99" s="38">
        <v>0</v>
      </c>
      <c r="I99" s="38">
        <v>0</v>
      </c>
      <c r="J99" s="38">
        <v>6.0000000000000001E-3</v>
      </c>
      <c r="K99" s="38">
        <v>0</v>
      </c>
      <c r="L99" s="38">
        <v>0</v>
      </c>
      <c r="M99" s="38">
        <v>0</v>
      </c>
      <c r="N99" s="38" t="s">
        <v>108</v>
      </c>
      <c r="O99" s="38" t="s">
        <v>108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 t="s">
        <v>108</v>
      </c>
      <c r="W99" s="38">
        <v>0</v>
      </c>
      <c r="X99" s="38" t="s">
        <v>108</v>
      </c>
      <c r="Y99" s="38" t="s">
        <v>108</v>
      </c>
      <c r="Z99" s="38">
        <v>0</v>
      </c>
      <c r="AA99" s="38">
        <v>0</v>
      </c>
      <c r="AB99" s="38">
        <v>0.186</v>
      </c>
      <c r="AC99" s="38">
        <v>0</v>
      </c>
      <c r="AD99" s="38">
        <v>0</v>
      </c>
      <c r="AE99" s="38">
        <v>0</v>
      </c>
      <c r="AF99" s="38">
        <v>0</v>
      </c>
      <c r="AG99" s="38">
        <v>0</v>
      </c>
      <c r="AH99" s="38">
        <v>0</v>
      </c>
      <c r="AI99" s="38">
        <v>0</v>
      </c>
      <c r="AJ99" s="38">
        <v>0</v>
      </c>
      <c r="AK99" s="38">
        <v>0</v>
      </c>
      <c r="AL99" s="38">
        <v>0</v>
      </c>
      <c r="AM99" s="38">
        <v>0</v>
      </c>
      <c r="AN99" s="38">
        <v>0</v>
      </c>
      <c r="AO99" s="38">
        <v>0</v>
      </c>
      <c r="AP99" s="38">
        <v>0</v>
      </c>
      <c r="AQ99" s="38">
        <v>0</v>
      </c>
      <c r="AR99" s="47">
        <v>0</v>
      </c>
      <c r="AS99" s="38">
        <v>0</v>
      </c>
      <c r="AT99" s="38">
        <v>0</v>
      </c>
      <c r="AU99" s="38">
        <v>0</v>
      </c>
      <c r="AV99" s="38">
        <v>0</v>
      </c>
      <c r="AW99" s="38">
        <v>0</v>
      </c>
      <c r="AX99" s="38">
        <v>0</v>
      </c>
      <c r="AY99" s="38">
        <v>0</v>
      </c>
      <c r="AZ99" s="38">
        <v>0</v>
      </c>
      <c r="BA99" s="38">
        <v>0</v>
      </c>
      <c r="BB99" s="38">
        <v>0</v>
      </c>
      <c r="BC99" s="38">
        <v>0</v>
      </c>
      <c r="BD99" s="38">
        <v>0</v>
      </c>
      <c r="BE99" s="38">
        <v>0</v>
      </c>
      <c r="BF99" s="38" t="s">
        <v>108</v>
      </c>
      <c r="BG99" s="38" t="s">
        <v>108</v>
      </c>
      <c r="BH99" s="7" t="s">
        <v>119</v>
      </c>
      <c r="BI99" s="6"/>
    </row>
    <row r="100" spans="1:61" s="7" customFormat="1" ht="32.1" customHeight="1" x14ac:dyDescent="0.25">
      <c r="A100" s="32" t="s">
        <v>208</v>
      </c>
      <c r="B100" s="32" t="s">
        <v>248</v>
      </c>
      <c r="C100" s="32" t="s">
        <v>249</v>
      </c>
      <c r="D100" s="38">
        <v>0</v>
      </c>
      <c r="E100" s="38">
        <v>0</v>
      </c>
      <c r="F100" s="38" t="s">
        <v>108</v>
      </c>
      <c r="G100" s="38" t="s">
        <v>108</v>
      </c>
      <c r="H100" s="38">
        <v>0</v>
      </c>
      <c r="I100" s="38">
        <v>0</v>
      </c>
      <c r="J100" s="38">
        <v>-3.2000000000000001E-2</v>
      </c>
      <c r="K100" s="38">
        <v>0</v>
      </c>
      <c r="L100" s="38">
        <v>0</v>
      </c>
      <c r="M100" s="38">
        <v>0</v>
      </c>
      <c r="N100" s="38" t="s">
        <v>108</v>
      </c>
      <c r="O100" s="38" t="s">
        <v>108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 t="s">
        <v>108</v>
      </c>
      <c r="W100" s="38">
        <v>0</v>
      </c>
      <c r="X100" s="38" t="s">
        <v>108</v>
      </c>
      <c r="Y100" s="38" t="s">
        <v>108</v>
      </c>
      <c r="Z100" s="38">
        <v>0</v>
      </c>
      <c r="AA100" s="38">
        <v>0</v>
      </c>
      <c r="AB100" s="38">
        <v>0.93799999999999994</v>
      </c>
      <c r="AC100" s="38">
        <v>0</v>
      </c>
      <c r="AD100" s="38">
        <v>0</v>
      </c>
      <c r="AE100" s="38">
        <v>0</v>
      </c>
      <c r="AF100" s="38">
        <v>0</v>
      </c>
      <c r="AG100" s="38">
        <v>0</v>
      </c>
      <c r="AH100" s="38">
        <v>0</v>
      </c>
      <c r="AI100" s="38">
        <v>0</v>
      </c>
      <c r="AJ100" s="38">
        <v>0</v>
      </c>
      <c r="AK100" s="38">
        <v>0</v>
      </c>
      <c r="AL100" s="38">
        <v>0</v>
      </c>
      <c r="AM100" s="38">
        <v>0</v>
      </c>
      <c r="AN100" s="38">
        <v>0</v>
      </c>
      <c r="AO100" s="38">
        <v>0</v>
      </c>
      <c r="AP100" s="38">
        <v>0</v>
      </c>
      <c r="AQ100" s="38">
        <v>0</v>
      </c>
      <c r="AR100" s="47">
        <v>0</v>
      </c>
      <c r="AS100" s="38">
        <v>0</v>
      </c>
      <c r="AT100" s="38">
        <v>0</v>
      </c>
      <c r="AU100" s="38">
        <v>0</v>
      </c>
      <c r="AV100" s="38">
        <v>0</v>
      </c>
      <c r="AW100" s="38">
        <v>0</v>
      </c>
      <c r="AX100" s="38">
        <v>0</v>
      </c>
      <c r="AY100" s="38">
        <v>0</v>
      </c>
      <c r="AZ100" s="38">
        <v>0</v>
      </c>
      <c r="BA100" s="38">
        <v>0</v>
      </c>
      <c r="BB100" s="38">
        <v>0</v>
      </c>
      <c r="BC100" s="38">
        <v>0</v>
      </c>
      <c r="BD100" s="38">
        <v>0</v>
      </c>
      <c r="BE100" s="38">
        <v>0</v>
      </c>
      <c r="BF100" s="38" t="s">
        <v>108</v>
      </c>
      <c r="BG100" s="38" t="s">
        <v>108</v>
      </c>
      <c r="BH100" s="7" t="s">
        <v>119</v>
      </c>
      <c r="BI100" s="6"/>
    </row>
    <row r="101" spans="1:61" s="7" customFormat="1" ht="63" customHeight="1" x14ac:dyDescent="0.25">
      <c r="A101" s="32" t="s">
        <v>208</v>
      </c>
      <c r="B101" s="32" t="s">
        <v>250</v>
      </c>
      <c r="C101" s="32" t="s">
        <v>251</v>
      </c>
      <c r="D101" s="38">
        <v>0</v>
      </c>
      <c r="E101" s="38">
        <v>0</v>
      </c>
      <c r="F101" s="38" t="s">
        <v>108</v>
      </c>
      <c r="G101" s="38" t="s">
        <v>108</v>
      </c>
      <c r="H101" s="38">
        <v>0</v>
      </c>
      <c r="I101" s="38">
        <v>0</v>
      </c>
      <c r="J101" s="38">
        <v>8.0000000000000002E-3</v>
      </c>
      <c r="K101" s="38">
        <v>0</v>
      </c>
      <c r="L101" s="38">
        <v>0</v>
      </c>
      <c r="M101" s="38">
        <v>0</v>
      </c>
      <c r="N101" s="38" t="s">
        <v>108</v>
      </c>
      <c r="O101" s="38" t="s">
        <v>108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 t="s">
        <v>108</v>
      </c>
      <c r="W101" s="38">
        <v>0</v>
      </c>
      <c r="X101" s="38" t="s">
        <v>108</v>
      </c>
      <c r="Y101" s="38" t="s">
        <v>108</v>
      </c>
      <c r="Z101" s="38">
        <v>0</v>
      </c>
      <c r="AA101" s="38">
        <v>0</v>
      </c>
      <c r="AB101" s="38">
        <v>0.35499999999999998</v>
      </c>
      <c r="AC101" s="38">
        <v>0</v>
      </c>
      <c r="AD101" s="38">
        <v>0</v>
      </c>
      <c r="AE101" s="38">
        <v>0</v>
      </c>
      <c r="AF101" s="38">
        <v>0</v>
      </c>
      <c r="AG101" s="38">
        <v>0</v>
      </c>
      <c r="AH101" s="38">
        <v>0</v>
      </c>
      <c r="AI101" s="38">
        <v>0</v>
      </c>
      <c r="AJ101" s="38"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v>0</v>
      </c>
      <c r="AP101" s="38">
        <v>0</v>
      </c>
      <c r="AQ101" s="38">
        <v>0</v>
      </c>
      <c r="AR101" s="47">
        <v>0</v>
      </c>
      <c r="AS101" s="38">
        <v>0</v>
      </c>
      <c r="AT101" s="38">
        <v>0</v>
      </c>
      <c r="AU101" s="38">
        <v>0</v>
      </c>
      <c r="AV101" s="38">
        <v>0</v>
      </c>
      <c r="AW101" s="38">
        <v>0</v>
      </c>
      <c r="AX101" s="38">
        <v>0</v>
      </c>
      <c r="AY101" s="38">
        <v>0</v>
      </c>
      <c r="AZ101" s="38">
        <v>0</v>
      </c>
      <c r="BA101" s="38">
        <v>0</v>
      </c>
      <c r="BB101" s="38">
        <v>0</v>
      </c>
      <c r="BC101" s="38">
        <v>0</v>
      </c>
      <c r="BD101" s="38">
        <v>0</v>
      </c>
      <c r="BE101" s="38">
        <v>0</v>
      </c>
      <c r="BF101" s="38" t="s">
        <v>108</v>
      </c>
      <c r="BG101" s="38" t="s">
        <v>108</v>
      </c>
      <c r="BH101" s="7" t="s">
        <v>119</v>
      </c>
      <c r="BI101" s="6"/>
    </row>
    <row r="102" spans="1:61" s="7" customFormat="1" ht="63" customHeight="1" x14ac:dyDescent="0.25">
      <c r="A102" s="32" t="s">
        <v>208</v>
      </c>
      <c r="B102" s="32" t="s">
        <v>252</v>
      </c>
      <c r="C102" s="32" t="s">
        <v>253</v>
      </c>
      <c r="D102" s="38">
        <v>0</v>
      </c>
      <c r="E102" s="38">
        <v>0</v>
      </c>
      <c r="F102" s="38" t="s">
        <v>108</v>
      </c>
      <c r="G102" s="38" t="s">
        <v>108</v>
      </c>
      <c r="H102" s="38">
        <v>0</v>
      </c>
      <c r="I102" s="38">
        <v>0</v>
      </c>
      <c r="J102" s="38">
        <v>1.2E-2</v>
      </c>
      <c r="K102" s="38">
        <v>0</v>
      </c>
      <c r="L102" s="38">
        <v>0</v>
      </c>
      <c r="M102" s="38">
        <v>0</v>
      </c>
      <c r="N102" s="38" t="s">
        <v>108</v>
      </c>
      <c r="O102" s="38" t="s">
        <v>108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 t="s">
        <v>108</v>
      </c>
      <c r="W102" s="38">
        <v>0</v>
      </c>
      <c r="X102" s="38" t="s">
        <v>108</v>
      </c>
      <c r="Y102" s="38" t="s">
        <v>108</v>
      </c>
      <c r="Z102" s="38">
        <v>0</v>
      </c>
      <c r="AA102" s="38">
        <v>0</v>
      </c>
      <c r="AB102" s="38">
        <v>0.36199999999999999</v>
      </c>
      <c r="AC102" s="38">
        <v>0</v>
      </c>
      <c r="AD102" s="38">
        <v>0</v>
      </c>
      <c r="AE102" s="38">
        <v>0</v>
      </c>
      <c r="AF102" s="38">
        <v>0</v>
      </c>
      <c r="AG102" s="38">
        <v>0</v>
      </c>
      <c r="AH102" s="38">
        <v>0</v>
      </c>
      <c r="AI102" s="38">
        <v>0</v>
      </c>
      <c r="AJ102" s="38"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v>0</v>
      </c>
      <c r="AP102" s="38">
        <v>0</v>
      </c>
      <c r="AQ102" s="38">
        <v>0</v>
      </c>
      <c r="AR102" s="47">
        <v>0</v>
      </c>
      <c r="AS102" s="38">
        <v>0</v>
      </c>
      <c r="AT102" s="38"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v>0</v>
      </c>
      <c r="AZ102" s="38">
        <v>0</v>
      </c>
      <c r="BA102" s="38">
        <v>0</v>
      </c>
      <c r="BB102" s="38">
        <v>0</v>
      </c>
      <c r="BC102" s="38">
        <v>0</v>
      </c>
      <c r="BD102" s="38">
        <v>0</v>
      </c>
      <c r="BE102" s="38">
        <v>0</v>
      </c>
      <c r="BF102" s="38" t="s">
        <v>108</v>
      </c>
      <c r="BG102" s="38" t="s">
        <v>108</v>
      </c>
      <c r="BH102" s="7" t="s">
        <v>119</v>
      </c>
      <c r="BI102" s="6"/>
    </row>
    <row r="103" spans="1:61" s="7" customFormat="1" ht="63" customHeight="1" x14ac:dyDescent="0.25">
      <c r="A103" s="32" t="s">
        <v>208</v>
      </c>
      <c r="B103" s="32" t="s">
        <v>254</v>
      </c>
      <c r="C103" s="32" t="s">
        <v>255</v>
      </c>
      <c r="D103" s="38">
        <v>0</v>
      </c>
      <c r="E103" s="38">
        <v>0</v>
      </c>
      <c r="F103" s="38" t="s">
        <v>108</v>
      </c>
      <c r="G103" s="38" t="s">
        <v>108</v>
      </c>
      <c r="H103" s="38">
        <v>0</v>
      </c>
      <c r="I103" s="38">
        <v>0</v>
      </c>
      <c r="J103" s="38">
        <v>-6.2E-2</v>
      </c>
      <c r="K103" s="38">
        <v>0</v>
      </c>
      <c r="L103" s="38">
        <v>0</v>
      </c>
      <c r="M103" s="38">
        <v>0</v>
      </c>
      <c r="N103" s="38" t="s">
        <v>108</v>
      </c>
      <c r="O103" s="38" t="s">
        <v>108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 t="s">
        <v>108</v>
      </c>
      <c r="W103" s="38">
        <v>0</v>
      </c>
      <c r="X103" s="38" t="s">
        <v>108</v>
      </c>
      <c r="Y103" s="38" t="s">
        <v>108</v>
      </c>
      <c r="Z103" s="38">
        <v>0</v>
      </c>
      <c r="AA103" s="38">
        <v>0</v>
      </c>
      <c r="AB103" s="38">
        <v>0.29299999999999998</v>
      </c>
      <c r="AC103" s="38">
        <v>0</v>
      </c>
      <c r="AD103" s="38">
        <v>0</v>
      </c>
      <c r="AE103" s="38">
        <v>0</v>
      </c>
      <c r="AF103" s="38">
        <v>0</v>
      </c>
      <c r="AG103" s="38">
        <v>0</v>
      </c>
      <c r="AH103" s="38">
        <v>0</v>
      </c>
      <c r="AI103" s="38">
        <v>0</v>
      </c>
      <c r="AJ103" s="38"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v>0</v>
      </c>
      <c r="AP103" s="38">
        <v>0</v>
      </c>
      <c r="AQ103" s="38">
        <v>0</v>
      </c>
      <c r="AR103" s="47">
        <v>0</v>
      </c>
      <c r="AS103" s="38">
        <v>0</v>
      </c>
      <c r="AT103" s="38"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v>0</v>
      </c>
      <c r="AZ103" s="38">
        <v>0</v>
      </c>
      <c r="BA103" s="38">
        <v>0</v>
      </c>
      <c r="BB103" s="38">
        <v>0</v>
      </c>
      <c r="BC103" s="38">
        <v>0</v>
      </c>
      <c r="BD103" s="38">
        <v>0</v>
      </c>
      <c r="BE103" s="38">
        <v>0</v>
      </c>
      <c r="BF103" s="38" t="s">
        <v>108</v>
      </c>
      <c r="BG103" s="38" t="s">
        <v>108</v>
      </c>
      <c r="BH103" s="7" t="s">
        <v>119</v>
      </c>
      <c r="BI103" s="6"/>
    </row>
    <row r="104" spans="1:61" s="7" customFormat="1" ht="63" customHeight="1" x14ac:dyDescent="0.25">
      <c r="A104" s="32" t="s">
        <v>208</v>
      </c>
      <c r="B104" s="32" t="s">
        <v>256</v>
      </c>
      <c r="C104" s="32" t="s">
        <v>257</v>
      </c>
      <c r="D104" s="38">
        <v>0</v>
      </c>
      <c r="E104" s="38">
        <v>0</v>
      </c>
      <c r="F104" s="38" t="s">
        <v>108</v>
      </c>
      <c r="G104" s="38" t="s">
        <v>108</v>
      </c>
      <c r="H104" s="38">
        <v>0</v>
      </c>
      <c r="I104" s="38">
        <v>0</v>
      </c>
      <c r="J104" s="38">
        <v>6.4000000000000001E-2</v>
      </c>
      <c r="K104" s="38">
        <v>0</v>
      </c>
      <c r="L104" s="38">
        <v>0</v>
      </c>
      <c r="M104" s="38">
        <v>0</v>
      </c>
      <c r="N104" s="38" t="s">
        <v>108</v>
      </c>
      <c r="O104" s="38" t="s">
        <v>108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 t="s">
        <v>108</v>
      </c>
      <c r="W104" s="38">
        <v>0</v>
      </c>
      <c r="X104" s="38" t="s">
        <v>108</v>
      </c>
      <c r="Y104" s="38" t="s">
        <v>108</v>
      </c>
      <c r="Z104" s="38">
        <v>0</v>
      </c>
      <c r="AA104" s="38">
        <v>0</v>
      </c>
      <c r="AB104" s="38">
        <v>0.61499999999999999</v>
      </c>
      <c r="AC104" s="38">
        <v>0</v>
      </c>
      <c r="AD104" s="38">
        <v>0</v>
      </c>
      <c r="AE104" s="38">
        <v>0</v>
      </c>
      <c r="AF104" s="38">
        <v>0</v>
      </c>
      <c r="AG104" s="38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47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 t="s">
        <v>108</v>
      </c>
      <c r="BG104" s="38" t="s">
        <v>108</v>
      </c>
      <c r="BH104" s="7" t="s">
        <v>119</v>
      </c>
      <c r="BI104" s="6"/>
    </row>
    <row r="105" spans="1:61" s="7" customFormat="1" ht="63" customHeight="1" x14ac:dyDescent="0.25">
      <c r="A105" s="32" t="s">
        <v>208</v>
      </c>
      <c r="B105" s="32" t="s">
        <v>258</v>
      </c>
      <c r="C105" s="32" t="s">
        <v>259</v>
      </c>
      <c r="D105" s="38">
        <v>0</v>
      </c>
      <c r="E105" s="38">
        <v>0</v>
      </c>
      <c r="F105" s="38" t="s">
        <v>108</v>
      </c>
      <c r="G105" s="38" t="s">
        <v>108</v>
      </c>
      <c r="H105" s="38">
        <v>0</v>
      </c>
      <c r="I105" s="38">
        <v>0</v>
      </c>
      <c r="J105" s="38">
        <v>0.128</v>
      </c>
      <c r="K105" s="38">
        <v>0</v>
      </c>
      <c r="L105" s="38">
        <v>0</v>
      </c>
      <c r="M105" s="38">
        <v>0</v>
      </c>
      <c r="N105" s="38" t="s">
        <v>108</v>
      </c>
      <c r="O105" s="38" t="s">
        <v>108</v>
      </c>
      <c r="P105" s="38">
        <v>0</v>
      </c>
      <c r="Q105" s="38">
        <v>0</v>
      </c>
      <c r="R105" s="38">
        <v>0</v>
      </c>
      <c r="S105" s="38">
        <v>0</v>
      </c>
      <c r="T105" s="38">
        <v>0</v>
      </c>
      <c r="U105" s="38">
        <v>0</v>
      </c>
      <c r="V105" s="38" t="s">
        <v>108</v>
      </c>
      <c r="W105" s="38">
        <v>0</v>
      </c>
      <c r="X105" s="38" t="s">
        <v>108</v>
      </c>
      <c r="Y105" s="38" t="s">
        <v>108</v>
      </c>
      <c r="Z105" s="38">
        <v>0</v>
      </c>
      <c r="AA105" s="38">
        <v>0</v>
      </c>
      <c r="AB105" s="38">
        <v>0.59</v>
      </c>
      <c r="AC105" s="38">
        <v>0</v>
      </c>
      <c r="AD105" s="38">
        <v>0</v>
      </c>
      <c r="AE105" s="38">
        <v>0</v>
      </c>
      <c r="AF105" s="38">
        <v>0</v>
      </c>
      <c r="AG105" s="38">
        <v>0</v>
      </c>
      <c r="AH105" s="38">
        <v>0</v>
      </c>
      <c r="AI105" s="38">
        <v>0</v>
      </c>
      <c r="AJ105" s="38">
        <v>0</v>
      </c>
      <c r="AK105" s="38">
        <v>0</v>
      </c>
      <c r="AL105" s="38">
        <v>0</v>
      </c>
      <c r="AM105" s="38">
        <v>0</v>
      </c>
      <c r="AN105" s="38">
        <v>0</v>
      </c>
      <c r="AO105" s="38">
        <v>0</v>
      </c>
      <c r="AP105" s="38">
        <v>0</v>
      </c>
      <c r="AQ105" s="38">
        <v>0</v>
      </c>
      <c r="AR105" s="47">
        <v>0</v>
      </c>
      <c r="AS105" s="38">
        <v>0</v>
      </c>
      <c r="AT105" s="38">
        <v>0</v>
      </c>
      <c r="AU105" s="38">
        <v>0</v>
      </c>
      <c r="AV105" s="38">
        <v>0</v>
      </c>
      <c r="AW105" s="38">
        <v>0</v>
      </c>
      <c r="AX105" s="38">
        <v>0</v>
      </c>
      <c r="AY105" s="38">
        <v>0</v>
      </c>
      <c r="AZ105" s="38">
        <v>0</v>
      </c>
      <c r="BA105" s="38">
        <v>0</v>
      </c>
      <c r="BB105" s="38">
        <v>0</v>
      </c>
      <c r="BC105" s="38">
        <v>0</v>
      </c>
      <c r="BD105" s="38">
        <v>0</v>
      </c>
      <c r="BE105" s="38">
        <v>0</v>
      </c>
      <c r="BF105" s="38" t="s">
        <v>108</v>
      </c>
      <c r="BG105" s="38" t="s">
        <v>108</v>
      </c>
      <c r="BH105" s="7" t="s">
        <v>119</v>
      </c>
      <c r="BI105" s="6"/>
    </row>
    <row r="106" spans="1:61" s="7" customFormat="1" ht="63" customHeight="1" x14ac:dyDescent="0.25">
      <c r="A106" s="32" t="s">
        <v>208</v>
      </c>
      <c r="B106" s="32" t="s">
        <v>260</v>
      </c>
      <c r="C106" s="32" t="s">
        <v>261</v>
      </c>
      <c r="D106" s="38">
        <v>0</v>
      </c>
      <c r="E106" s="38">
        <v>0</v>
      </c>
      <c r="F106" s="38" t="s">
        <v>108</v>
      </c>
      <c r="G106" s="38" t="s">
        <v>108</v>
      </c>
      <c r="H106" s="38">
        <v>0</v>
      </c>
      <c r="I106" s="38">
        <v>0</v>
      </c>
      <c r="J106" s="38">
        <v>9.8000000000000004E-2</v>
      </c>
      <c r="K106" s="38">
        <v>0</v>
      </c>
      <c r="L106" s="38">
        <v>0</v>
      </c>
      <c r="M106" s="38">
        <v>0</v>
      </c>
      <c r="N106" s="38" t="s">
        <v>108</v>
      </c>
      <c r="O106" s="38" t="s">
        <v>108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 t="s">
        <v>108</v>
      </c>
      <c r="W106" s="38">
        <v>0</v>
      </c>
      <c r="X106" s="38" t="s">
        <v>108</v>
      </c>
      <c r="Y106" s="38" t="s">
        <v>108</v>
      </c>
      <c r="Z106" s="38">
        <v>0</v>
      </c>
      <c r="AA106" s="38">
        <v>0</v>
      </c>
      <c r="AB106" s="38">
        <v>0.83599999999999997</v>
      </c>
      <c r="AC106" s="38">
        <v>0</v>
      </c>
      <c r="AD106" s="38">
        <v>0</v>
      </c>
      <c r="AE106" s="38">
        <v>0</v>
      </c>
      <c r="AF106" s="38">
        <v>0</v>
      </c>
      <c r="AG106" s="38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38">
        <v>0</v>
      </c>
      <c r="AQ106" s="38">
        <v>0</v>
      </c>
      <c r="AR106" s="47">
        <v>0</v>
      </c>
      <c r="AS106" s="38">
        <v>0</v>
      </c>
      <c r="AT106" s="38"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38">
        <v>0</v>
      </c>
      <c r="BB106" s="38">
        <v>0</v>
      </c>
      <c r="BC106" s="38">
        <v>0</v>
      </c>
      <c r="BD106" s="38">
        <v>0</v>
      </c>
      <c r="BE106" s="38">
        <v>0</v>
      </c>
      <c r="BF106" s="38" t="s">
        <v>108</v>
      </c>
      <c r="BG106" s="38" t="s">
        <v>108</v>
      </c>
      <c r="BH106" s="7" t="s">
        <v>119</v>
      </c>
      <c r="BI106" s="6"/>
    </row>
    <row r="107" spans="1:61" s="7" customFormat="1" ht="63" customHeight="1" x14ac:dyDescent="0.25">
      <c r="A107" s="32" t="s">
        <v>208</v>
      </c>
      <c r="B107" s="32" t="s">
        <v>262</v>
      </c>
      <c r="C107" s="32" t="s">
        <v>263</v>
      </c>
      <c r="D107" s="38">
        <v>0</v>
      </c>
      <c r="E107" s="38">
        <v>0</v>
      </c>
      <c r="F107" s="38" t="s">
        <v>108</v>
      </c>
      <c r="G107" s="38" t="s">
        <v>108</v>
      </c>
      <c r="H107" s="38">
        <v>0</v>
      </c>
      <c r="I107" s="38">
        <v>0</v>
      </c>
      <c r="J107" s="38">
        <v>1E-3</v>
      </c>
      <c r="K107" s="38">
        <v>0</v>
      </c>
      <c r="L107" s="38">
        <v>0</v>
      </c>
      <c r="M107" s="38">
        <v>0</v>
      </c>
      <c r="N107" s="38" t="s">
        <v>108</v>
      </c>
      <c r="O107" s="38" t="s">
        <v>108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 t="s">
        <v>108</v>
      </c>
      <c r="W107" s="38">
        <v>0</v>
      </c>
      <c r="X107" s="38" t="s">
        <v>108</v>
      </c>
      <c r="Y107" s="38" t="s">
        <v>108</v>
      </c>
      <c r="Z107" s="38">
        <v>0</v>
      </c>
      <c r="AA107" s="38">
        <v>0</v>
      </c>
      <c r="AB107" s="38">
        <v>0.40500000000000003</v>
      </c>
      <c r="AC107" s="38">
        <v>0</v>
      </c>
      <c r="AD107" s="38">
        <v>0</v>
      </c>
      <c r="AE107" s="38">
        <v>0</v>
      </c>
      <c r="AF107" s="38">
        <v>0</v>
      </c>
      <c r="AG107" s="38">
        <v>0</v>
      </c>
      <c r="AH107" s="38">
        <v>0</v>
      </c>
      <c r="AI107" s="38">
        <v>0</v>
      </c>
      <c r="AJ107" s="38">
        <v>0</v>
      </c>
      <c r="AK107" s="38">
        <v>0</v>
      </c>
      <c r="AL107" s="38">
        <v>0</v>
      </c>
      <c r="AM107" s="38">
        <v>0</v>
      </c>
      <c r="AN107" s="38">
        <v>0</v>
      </c>
      <c r="AO107" s="38">
        <v>0</v>
      </c>
      <c r="AP107" s="38">
        <v>0</v>
      </c>
      <c r="AQ107" s="38">
        <v>0</v>
      </c>
      <c r="AR107" s="47">
        <v>0</v>
      </c>
      <c r="AS107" s="38">
        <v>0</v>
      </c>
      <c r="AT107" s="38">
        <v>0</v>
      </c>
      <c r="AU107" s="38">
        <v>0</v>
      </c>
      <c r="AV107" s="38">
        <v>0</v>
      </c>
      <c r="AW107" s="38">
        <v>0</v>
      </c>
      <c r="AX107" s="38">
        <v>0</v>
      </c>
      <c r="AY107" s="38">
        <v>0</v>
      </c>
      <c r="AZ107" s="38">
        <v>0</v>
      </c>
      <c r="BA107" s="38">
        <v>0</v>
      </c>
      <c r="BB107" s="38">
        <v>0</v>
      </c>
      <c r="BC107" s="38">
        <v>0</v>
      </c>
      <c r="BD107" s="38">
        <v>0</v>
      </c>
      <c r="BE107" s="38">
        <v>0</v>
      </c>
      <c r="BF107" s="38" t="s">
        <v>108</v>
      </c>
      <c r="BG107" s="38" t="s">
        <v>108</v>
      </c>
      <c r="BH107" s="7" t="s">
        <v>119</v>
      </c>
      <c r="BI107" s="6"/>
    </row>
    <row r="108" spans="1:61" s="7" customFormat="1" ht="63" customHeight="1" x14ac:dyDescent="0.25">
      <c r="A108" s="32" t="s">
        <v>208</v>
      </c>
      <c r="B108" s="32" t="s">
        <v>264</v>
      </c>
      <c r="C108" s="32" t="s">
        <v>265</v>
      </c>
      <c r="D108" s="38">
        <v>0</v>
      </c>
      <c r="E108" s="38">
        <v>0</v>
      </c>
      <c r="F108" s="38" t="s">
        <v>108</v>
      </c>
      <c r="G108" s="38" t="s">
        <v>108</v>
      </c>
      <c r="H108" s="38">
        <v>0</v>
      </c>
      <c r="I108" s="38">
        <v>0</v>
      </c>
      <c r="J108" s="38">
        <v>0.28000000000000003</v>
      </c>
      <c r="K108" s="38">
        <v>0</v>
      </c>
      <c r="L108" s="38">
        <v>0</v>
      </c>
      <c r="M108" s="38">
        <v>0</v>
      </c>
      <c r="N108" s="38" t="s">
        <v>108</v>
      </c>
      <c r="O108" s="38" t="s">
        <v>108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 t="s">
        <v>108</v>
      </c>
      <c r="W108" s="38">
        <v>0</v>
      </c>
      <c r="X108" s="38" t="s">
        <v>108</v>
      </c>
      <c r="Y108" s="38" t="s">
        <v>108</v>
      </c>
      <c r="Z108" s="38">
        <v>0</v>
      </c>
      <c r="AA108" s="38">
        <v>0</v>
      </c>
      <c r="AB108" s="38">
        <v>2.5819999999999999</v>
      </c>
      <c r="AC108" s="38">
        <v>0</v>
      </c>
      <c r="AD108" s="38">
        <v>0</v>
      </c>
      <c r="AE108" s="38">
        <v>0</v>
      </c>
      <c r="AF108" s="38">
        <v>0</v>
      </c>
      <c r="AG108" s="38">
        <v>0</v>
      </c>
      <c r="AH108" s="38">
        <v>0</v>
      </c>
      <c r="AI108" s="38">
        <v>0</v>
      </c>
      <c r="AJ108" s="38">
        <v>0</v>
      </c>
      <c r="AK108" s="38">
        <v>0</v>
      </c>
      <c r="AL108" s="38">
        <v>0</v>
      </c>
      <c r="AM108" s="38">
        <v>0</v>
      </c>
      <c r="AN108" s="38">
        <v>0</v>
      </c>
      <c r="AO108" s="38">
        <v>0</v>
      </c>
      <c r="AP108" s="38">
        <v>0</v>
      </c>
      <c r="AQ108" s="38">
        <v>0</v>
      </c>
      <c r="AR108" s="47">
        <v>0</v>
      </c>
      <c r="AS108" s="38">
        <v>0</v>
      </c>
      <c r="AT108" s="38">
        <v>0</v>
      </c>
      <c r="AU108" s="38">
        <v>0</v>
      </c>
      <c r="AV108" s="38">
        <v>0</v>
      </c>
      <c r="AW108" s="38">
        <v>0</v>
      </c>
      <c r="AX108" s="38">
        <v>0</v>
      </c>
      <c r="AY108" s="38">
        <v>0</v>
      </c>
      <c r="AZ108" s="38">
        <v>0</v>
      </c>
      <c r="BA108" s="38">
        <v>0</v>
      </c>
      <c r="BB108" s="38">
        <v>0</v>
      </c>
      <c r="BC108" s="38">
        <v>0</v>
      </c>
      <c r="BD108" s="38">
        <v>0</v>
      </c>
      <c r="BE108" s="38">
        <v>0</v>
      </c>
      <c r="BF108" s="38" t="s">
        <v>108</v>
      </c>
      <c r="BG108" s="38" t="s">
        <v>108</v>
      </c>
      <c r="BH108" s="7" t="s">
        <v>119</v>
      </c>
      <c r="BI108" s="6"/>
    </row>
    <row r="109" spans="1:61" s="7" customFormat="1" ht="63" customHeight="1" x14ac:dyDescent="0.25">
      <c r="A109" s="32" t="s">
        <v>208</v>
      </c>
      <c r="B109" s="32" t="s">
        <v>266</v>
      </c>
      <c r="C109" s="32" t="s">
        <v>267</v>
      </c>
      <c r="D109" s="38">
        <v>0</v>
      </c>
      <c r="E109" s="38">
        <v>0</v>
      </c>
      <c r="F109" s="38" t="s">
        <v>108</v>
      </c>
      <c r="G109" s="38" t="s">
        <v>108</v>
      </c>
      <c r="H109" s="38">
        <v>0</v>
      </c>
      <c r="I109" s="38">
        <v>0</v>
      </c>
      <c r="J109" s="38">
        <v>0.22800000000000001</v>
      </c>
      <c r="K109" s="38">
        <v>0</v>
      </c>
      <c r="L109" s="38">
        <v>0</v>
      </c>
      <c r="M109" s="38">
        <v>0</v>
      </c>
      <c r="N109" s="38" t="s">
        <v>108</v>
      </c>
      <c r="O109" s="38" t="s">
        <v>108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 t="s">
        <v>108</v>
      </c>
      <c r="W109" s="38">
        <v>0</v>
      </c>
      <c r="X109" s="38" t="s">
        <v>108</v>
      </c>
      <c r="Y109" s="38" t="s">
        <v>108</v>
      </c>
      <c r="Z109" s="38">
        <v>0</v>
      </c>
      <c r="AA109" s="38">
        <v>0</v>
      </c>
      <c r="AB109" s="38">
        <v>0.96</v>
      </c>
      <c r="AC109" s="38">
        <v>0</v>
      </c>
      <c r="AD109" s="38">
        <v>0</v>
      </c>
      <c r="AE109" s="38">
        <v>0</v>
      </c>
      <c r="AF109" s="38">
        <v>0</v>
      </c>
      <c r="AG109" s="38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38">
        <v>0</v>
      </c>
      <c r="AN109" s="38">
        <v>0</v>
      </c>
      <c r="AO109" s="38">
        <v>0</v>
      </c>
      <c r="AP109" s="38">
        <v>0</v>
      </c>
      <c r="AQ109" s="38">
        <v>0</v>
      </c>
      <c r="AR109" s="47">
        <v>0</v>
      </c>
      <c r="AS109" s="38">
        <v>0</v>
      </c>
      <c r="AT109" s="38"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38">
        <v>0</v>
      </c>
      <c r="BB109" s="38">
        <v>0</v>
      </c>
      <c r="BC109" s="38">
        <v>0</v>
      </c>
      <c r="BD109" s="38">
        <v>0</v>
      </c>
      <c r="BE109" s="38">
        <v>0</v>
      </c>
      <c r="BF109" s="38" t="s">
        <v>108</v>
      </c>
      <c r="BG109" s="38" t="s">
        <v>108</v>
      </c>
      <c r="BH109" s="7" t="s">
        <v>119</v>
      </c>
      <c r="BI109" s="6"/>
    </row>
    <row r="110" spans="1:61" s="7" customFormat="1" ht="63" customHeight="1" x14ac:dyDescent="0.25">
      <c r="A110" s="32" t="s">
        <v>208</v>
      </c>
      <c r="B110" s="32" t="s">
        <v>268</v>
      </c>
      <c r="C110" s="32" t="s">
        <v>269</v>
      </c>
      <c r="D110" s="38">
        <v>0</v>
      </c>
      <c r="E110" s="38">
        <v>0</v>
      </c>
      <c r="F110" s="38" t="s">
        <v>108</v>
      </c>
      <c r="G110" s="38" t="s">
        <v>108</v>
      </c>
      <c r="H110" s="38">
        <v>0</v>
      </c>
      <c r="I110" s="38">
        <v>0</v>
      </c>
      <c r="J110" s="38">
        <v>1.7999999999999999E-2</v>
      </c>
      <c r="K110" s="38">
        <v>0</v>
      </c>
      <c r="L110" s="38">
        <v>0</v>
      </c>
      <c r="M110" s="38">
        <v>0</v>
      </c>
      <c r="N110" s="38" t="s">
        <v>108</v>
      </c>
      <c r="O110" s="38" t="s">
        <v>108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 t="s">
        <v>108</v>
      </c>
      <c r="W110" s="38">
        <v>0</v>
      </c>
      <c r="X110" s="38" t="s">
        <v>108</v>
      </c>
      <c r="Y110" s="38" t="s">
        <v>108</v>
      </c>
      <c r="Z110" s="38">
        <v>0</v>
      </c>
      <c r="AA110" s="38">
        <v>0</v>
      </c>
      <c r="AB110" s="38">
        <v>0.49299999999999999</v>
      </c>
      <c r="AC110" s="38">
        <v>0</v>
      </c>
      <c r="AD110" s="38">
        <v>0</v>
      </c>
      <c r="AE110" s="38">
        <v>0</v>
      </c>
      <c r="AF110" s="38">
        <v>0</v>
      </c>
      <c r="AG110" s="38">
        <v>0</v>
      </c>
      <c r="AH110" s="38">
        <v>0</v>
      </c>
      <c r="AI110" s="38">
        <v>0</v>
      </c>
      <c r="AJ110" s="38">
        <v>0</v>
      </c>
      <c r="AK110" s="38">
        <v>0</v>
      </c>
      <c r="AL110" s="38">
        <v>0</v>
      </c>
      <c r="AM110" s="38">
        <v>0</v>
      </c>
      <c r="AN110" s="38">
        <v>0</v>
      </c>
      <c r="AO110" s="38">
        <v>0</v>
      </c>
      <c r="AP110" s="38">
        <v>0</v>
      </c>
      <c r="AQ110" s="38">
        <v>0</v>
      </c>
      <c r="AR110" s="47">
        <v>0</v>
      </c>
      <c r="AS110" s="38">
        <v>0</v>
      </c>
      <c r="AT110" s="38">
        <v>0</v>
      </c>
      <c r="AU110" s="38">
        <v>0</v>
      </c>
      <c r="AV110" s="38">
        <v>0</v>
      </c>
      <c r="AW110" s="38">
        <v>0</v>
      </c>
      <c r="AX110" s="38">
        <v>0</v>
      </c>
      <c r="AY110" s="38">
        <v>0</v>
      </c>
      <c r="AZ110" s="38">
        <v>0</v>
      </c>
      <c r="BA110" s="38">
        <v>0</v>
      </c>
      <c r="BB110" s="38">
        <v>0</v>
      </c>
      <c r="BC110" s="38">
        <v>0</v>
      </c>
      <c r="BD110" s="38">
        <v>0</v>
      </c>
      <c r="BE110" s="38">
        <v>0</v>
      </c>
      <c r="BF110" s="38" t="s">
        <v>108</v>
      </c>
      <c r="BG110" s="38" t="s">
        <v>108</v>
      </c>
      <c r="BH110" s="7" t="s">
        <v>119</v>
      </c>
      <c r="BI110" s="6"/>
    </row>
    <row r="111" spans="1:61" s="7" customFormat="1" ht="63" customHeight="1" x14ac:dyDescent="0.25">
      <c r="A111" s="32" t="s">
        <v>208</v>
      </c>
      <c r="B111" s="32" t="s">
        <v>270</v>
      </c>
      <c r="C111" s="32" t="s">
        <v>271</v>
      </c>
      <c r="D111" s="38">
        <v>0</v>
      </c>
      <c r="E111" s="38">
        <v>0</v>
      </c>
      <c r="F111" s="38" t="s">
        <v>108</v>
      </c>
      <c r="G111" s="38" t="s">
        <v>108</v>
      </c>
      <c r="H111" s="38">
        <v>0</v>
      </c>
      <c r="I111" s="38">
        <v>0</v>
      </c>
      <c r="J111" s="38">
        <v>-1.2999999999999999E-2</v>
      </c>
      <c r="K111" s="38">
        <v>0</v>
      </c>
      <c r="L111" s="38">
        <v>0</v>
      </c>
      <c r="M111" s="38">
        <v>0</v>
      </c>
      <c r="N111" s="38" t="s">
        <v>108</v>
      </c>
      <c r="O111" s="38" t="s">
        <v>108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0</v>
      </c>
      <c r="V111" s="38" t="s">
        <v>108</v>
      </c>
      <c r="W111" s="38">
        <v>0</v>
      </c>
      <c r="X111" s="38" t="s">
        <v>108</v>
      </c>
      <c r="Y111" s="38" t="s">
        <v>108</v>
      </c>
      <c r="Z111" s="38">
        <v>0</v>
      </c>
      <c r="AA111" s="38">
        <v>0</v>
      </c>
      <c r="AB111" s="38">
        <v>0.36699999999999999</v>
      </c>
      <c r="AC111" s="38">
        <v>0</v>
      </c>
      <c r="AD111" s="38">
        <v>0</v>
      </c>
      <c r="AE111" s="38">
        <v>0</v>
      </c>
      <c r="AF111" s="38">
        <v>0</v>
      </c>
      <c r="AG111" s="38">
        <v>0</v>
      </c>
      <c r="AH111" s="38">
        <v>0</v>
      </c>
      <c r="AI111" s="38">
        <v>0</v>
      </c>
      <c r="AJ111" s="38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0</v>
      </c>
      <c r="AP111" s="38">
        <v>0</v>
      </c>
      <c r="AQ111" s="38">
        <v>0</v>
      </c>
      <c r="AR111" s="47">
        <v>0</v>
      </c>
      <c r="AS111" s="38">
        <v>0</v>
      </c>
      <c r="AT111" s="38">
        <v>0</v>
      </c>
      <c r="AU111" s="38">
        <v>0</v>
      </c>
      <c r="AV111" s="38">
        <v>0</v>
      </c>
      <c r="AW111" s="38">
        <v>0</v>
      </c>
      <c r="AX111" s="38">
        <v>0</v>
      </c>
      <c r="AY111" s="38">
        <v>0</v>
      </c>
      <c r="AZ111" s="38">
        <v>0</v>
      </c>
      <c r="BA111" s="38">
        <v>0</v>
      </c>
      <c r="BB111" s="38">
        <v>0</v>
      </c>
      <c r="BC111" s="38">
        <v>0</v>
      </c>
      <c r="BD111" s="38">
        <v>0</v>
      </c>
      <c r="BE111" s="38">
        <v>0</v>
      </c>
      <c r="BF111" s="38" t="s">
        <v>108</v>
      </c>
      <c r="BG111" s="38" t="s">
        <v>108</v>
      </c>
      <c r="BH111" s="7" t="s">
        <v>119</v>
      </c>
      <c r="BI111" s="6"/>
    </row>
    <row r="112" spans="1:61" s="7" customFormat="1" ht="63" customHeight="1" x14ac:dyDescent="0.25">
      <c r="A112" s="32" t="s">
        <v>208</v>
      </c>
      <c r="B112" s="32" t="s">
        <v>272</v>
      </c>
      <c r="C112" s="32" t="s">
        <v>273</v>
      </c>
      <c r="D112" s="38">
        <v>0</v>
      </c>
      <c r="E112" s="38">
        <v>0</v>
      </c>
      <c r="F112" s="38" t="s">
        <v>108</v>
      </c>
      <c r="G112" s="38" t="s">
        <v>108</v>
      </c>
      <c r="H112" s="38">
        <v>0</v>
      </c>
      <c r="I112" s="38">
        <v>0</v>
      </c>
      <c r="J112" s="38">
        <v>9.8000000000000004E-2</v>
      </c>
      <c r="K112" s="38">
        <v>0</v>
      </c>
      <c r="L112" s="38">
        <v>0</v>
      </c>
      <c r="M112" s="38">
        <v>0</v>
      </c>
      <c r="N112" s="38" t="s">
        <v>108</v>
      </c>
      <c r="O112" s="38" t="s">
        <v>108</v>
      </c>
      <c r="P112" s="38">
        <v>0</v>
      </c>
      <c r="Q112" s="38">
        <v>0</v>
      </c>
      <c r="R112" s="38">
        <v>0</v>
      </c>
      <c r="S112" s="38">
        <v>0</v>
      </c>
      <c r="T112" s="38">
        <v>0</v>
      </c>
      <c r="U112" s="38">
        <v>0</v>
      </c>
      <c r="V112" s="38" t="s">
        <v>108</v>
      </c>
      <c r="W112" s="38">
        <v>0</v>
      </c>
      <c r="X112" s="38" t="s">
        <v>108</v>
      </c>
      <c r="Y112" s="38" t="s">
        <v>108</v>
      </c>
      <c r="Z112" s="38">
        <v>0</v>
      </c>
      <c r="AA112" s="38">
        <v>0</v>
      </c>
      <c r="AB112" s="38">
        <v>0.443</v>
      </c>
      <c r="AC112" s="38">
        <v>0</v>
      </c>
      <c r="AD112" s="38">
        <v>0</v>
      </c>
      <c r="AE112" s="38">
        <v>0</v>
      </c>
      <c r="AF112" s="38">
        <v>0</v>
      </c>
      <c r="AG112" s="38">
        <v>0</v>
      </c>
      <c r="AH112" s="38">
        <v>0</v>
      </c>
      <c r="AI112" s="38">
        <v>0</v>
      </c>
      <c r="AJ112" s="38">
        <v>0</v>
      </c>
      <c r="AK112" s="38">
        <v>0</v>
      </c>
      <c r="AL112" s="38">
        <v>0</v>
      </c>
      <c r="AM112" s="38">
        <v>0</v>
      </c>
      <c r="AN112" s="38">
        <v>0</v>
      </c>
      <c r="AO112" s="38">
        <v>0</v>
      </c>
      <c r="AP112" s="38">
        <v>0</v>
      </c>
      <c r="AQ112" s="38">
        <v>0</v>
      </c>
      <c r="AR112" s="47">
        <v>0</v>
      </c>
      <c r="AS112" s="38">
        <v>0</v>
      </c>
      <c r="AT112" s="38">
        <v>0</v>
      </c>
      <c r="AU112" s="38">
        <v>0</v>
      </c>
      <c r="AV112" s="38">
        <v>0</v>
      </c>
      <c r="AW112" s="38">
        <v>0</v>
      </c>
      <c r="AX112" s="38">
        <v>0</v>
      </c>
      <c r="AY112" s="38">
        <v>0</v>
      </c>
      <c r="AZ112" s="38">
        <v>0</v>
      </c>
      <c r="BA112" s="38">
        <v>0</v>
      </c>
      <c r="BB112" s="38">
        <v>0</v>
      </c>
      <c r="BC112" s="38">
        <v>0</v>
      </c>
      <c r="BD112" s="38">
        <v>0</v>
      </c>
      <c r="BE112" s="38">
        <v>0</v>
      </c>
      <c r="BF112" s="38" t="s">
        <v>108</v>
      </c>
      <c r="BG112" s="38" t="s">
        <v>108</v>
      </c>
      <c r="BH112" s="7" t="s">
        <v>119</v>
      </c>
      <c r="BI112" s="6"/>
    </row>
    <row r="113" spans="1:61" s="7" customFormat="1" ht="63" customHeight="1" x14ac:dyDescent="0.25">
      <c r="A113" s="32" t="s">
        <v>208</v>
      </c>
      <c r="B113" s="32" t="s">
        <v>274</v>
      </c>
      <c r="C113" s="32" t="s">
        <v>275</v>
      </c>
      <c r="D113" s="38">
        <v>0</v>
      </c>
      <c r="E113" s="38">
        <v>0</v>
      </c>
      <c r="F113" s="38" t="s">
        <v>108</v>
      </c>
      <c r="G113" s="38" t="s">
        <v>108</v>
      </c>
      <c r="H113" s="38">
        <v>0</v>
      </c>
      <c r="I113" s="38">
        <v>0</v>
      </c>
      <c r="J113" s="38">
        <v>-2.9000000000000001E-2</v>
      </c>
      <c r="K113" s="38">
        <v>0</v>
      </c>
      <c r="L113" s="38">
        <v>0</v>
      </c>
      <c r="M113" s="38">
        <v>0</v>
      </c>
      <c r="N113" s="38" t="s">
        <v>108</v>
      </c>
      <c r="O113" s="38" t="s">
        <v>108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 t="s">
        <v>108</v>
      </c>
      <c r="W113" s="38">
        <v>0</v>
      </c>
      <c r="X113" s="38" t="s">
        <v>108</v>
      </c>
      <c r="Y113" s="38" t="s">
        <v>108</v>
      </c>
      <c r="Z113" s="38">
        <v>0</v>
      </c>
      <c r="AA113" s="38">
        <v>0</v>
      </c>
      <c r="AB113" s="38">
        <v>0.36699999999999999</v>
      </c>
      <c r="AC113" s="38">
        <v>0</v>
      </c>
      <c r="AD113" s="38">
        <v>0</v>
      </c>
      <c r="AE113" s="38">
        <v>0</v>
      </c>
      <c r="AF113" s="38">
        <v>0</v>
      </c>
      <c r="AG113" s="38">
        <v>0</v>
      </c>
      <c r="AH113" s="38">
        <v>0</v>
      </c>
      <c r="AI113" s="38">
        <v>0</v>
      </c>
      <c r="AJ113" s="38">
        <v>0</v>
      </c>
      <c r="AK113" s="38">
        <v>0</v>
      </c>
      <c r="AL113" s="38">
        <v>0</v>
      </c>
      <c r="AM113" s="38">
        <v>0</v>
      </c>
      <c r="AN113" s="38">
        <v>0</v>
      </c>
      <c r="AO113" s="38">
        <v>0</v>
      </c>
      <c r="AP113" s="38">
        <v>0</v>
      </c>
      <c r="AQ113" s="38">
        <v>0</v>
      </c>
      <c r="AR113" s="47">
        <v>0</v>
      </c>
      <c r="AS113" s="38">
        <v>0</v>
      </c>
      <c r="AT113" s="38">
        <v>0</v>
      </c>
      <c r="AU113" s="38">
        <v>0</v>
      </c>
      <c r="AV113" s="38">
        <v>0</v>
      </c>
      <c r="AW113" s="38">
        <v>0</v>
      </c>
      <c r="AX113" s="38">
        <v>0</v>
      </c>
      <c r="AY113" s="38">
        <v>0</v>
      </c>
      <c r="AZ113" s="38">
        <v>0</v>
      </c>
      <c r="BA113" s="38">
        <v>0</v>
      </c>
      <c r="BB113" s="38">
        <v>0</v>
      </c>
      <c r="BC113" s="38">
        <v>0</v>
      </c>
      <c r="BD113" s="38">
        <v>0</v>
      </c>
      <c r="BE113" s="38">
        <v>0</v>
      </c>
      <c r="BF113" s="38" t="s">
        <v>108</v>
      </c>
      <c r="BG113" s="38" t="s">
        <v>108</v>
      </c>
      <c r="BH113" s="7" t="s">
        <v>119</v>
      </c>
      <c r="BI113" s="6"/>
    </row>
    <row r="114" spans="1:61" s="7" customFormat="1" ht="63" customHeight="1" x14ac:dyDescent="0.25">
      <c r="A114" s="32" t="s">
        <v>208</v>
      </c>
      <c r="B114" s="32" t="s">
        <v>276</v>
      </c>
      <c r="C114" s="32" t="s">
        <v>277</v>
      </c>
      <c r="D114" s="38">
        <v>0</v>
      </c>
      <c r="E114" s="38">
        <v>0</v>
      </c>
      <c r="F114" s="38" t="s">
        <v>108</v>
      </c>
      <c r="G114" s="38" t="s">
        <v>108</v>
      </c>
      <c r="H114" s="38">
        <v>0</v>
      </c>
      <c r="I114" s="38">
        <v>0</v>
      </c>
      <c r="J114" s="38">
        <v>0.153</v>
      </c>
      <c r="K114" s="38">
        <v>0</v>
      </c>
      <c r="L114" s="38">
        <v>0</v>
      </c>
      <c r="M114" s="38">
        <v>0</v>
      </c>
      <c r="N114" s="38" t="s">
        <v>108</v>
      </c>
      <c r="O114" s="38" t="s">
        <v>108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 t="s">
        <v>108</v>
      </c>
      <c r="W114" s="38">
        <v>0</v>
      </c>
      <c r="X114" s="38" t="s">
        <v>108</v>
      </c>
      <c r="Y114" s="38" t="s">
        <v>108</v>
      </c>
      <c r="Z114" s="38">
        <v>0</v>
      </c>
      <c r="AA114" s="38">
        <v>0</v>
      </c>
      <c r="AB114" s="38">
        <v>0.55300000000000005</v>
      </c>
      <c r="AC114" s="38">
        <v>0</v>
      </c>
      <c r="AD114" s="38">
        <v>0</v>
      </c>
      <c r="AE114" s="38">
        <v>0</v>
      </c>
      <c r="AF114" s="38">
        <v>0</v>
      </c>
      <c r="AG114" s="38">
        <v>0</v>
      </c>
      <c r="AH114" s="38">
        <v>0</v>
      </c>
      <c r="AI114" s="38">
        <v>0</v>
      </c>
      <c r="AJ114" s="38">
        <v>0</v>
      </c>
      <c r="AK114" s="38">
        <v>0</v>
      </c>
      <c r="AL114" s="38">
        <v>0</v>
      </c>
      <c r="AM114" s="38">
        <v>0</v>
      </c>
      <c r="AN114" s="38">
        <v>0</v>
      </c>
      <c r="AO114" s="38">
        <v>0</v>
      </c>
      <c r="AP114" s="38">
        <v>0</v>
      </c>
      <c r="AQ114" s="38">
        <v>0</v>
      </c>
      <c r="AR114" s="47">
        <v>0</v>
      </c>
      <c r="AS114" s="38">
        <v>0</v>
      </c>
      <c r="AT114" s="38">
        <v>0</v>
      </c>
      <c r="AU114" s="38">
        <v>0</v>
      </c>
      <c r="AV114" s="38">
        <v>0</v>
      </c>
      <c r="AW114" s="38">
        <v>0</v>
      </c>
      <c r="AX114" s="38">
        <v>0</v>
      </c>
      <c r="AY114" s="38">
        <v>0</v>
      </c>
      <c r="AZ114" s="38">
        <v>0</v>
      </c>
      <c r="BA114" s="38">
        <v>0</v>
      </c>
      <c r="BB114" s="38">
        <v>0</v>
      </c>
      <c r="BC114" s="38">
        <v>0</v>
      </c>
      <c r="BD114" s="38">
        <v>0</v>
      </c>
      <c r="BE114" s="38">
        <v>0</v>
      </c>
      <c r="BF114" s="38" t="s">
        <v>108</v>
      </c>
      <c r="BG114" s="38" t="s">
        <v>108</v>
      </c>
      <c r="BH114" s="7" t="s">
        <v>119</v>
      </c>
      <c r="BI114" s="6"/>
    </row>
    <row r="115" spans="1:61" s="7" customFormat="1" ht="63" customHeight="1" x14ac:dyDescent="0.25">
      <c r="A115" s="32" t="s">
        <v>208</v>
      </c>
      <c r="B115" s="32" t="s">
        <v>278</v>
      </c>
      <c r="C115" s="32" t="s">
        <v>279</v>
      </c>
      <c r="D115" s="38">
        <v>0</v>
      </c>
      <c r="E115" s="38">
        <v>0</v>
      </c>
      <c r="F115" s="38" t="s">
        <v>108</v>
      </c>
      <c r="G115" s="38" t="s">
        <v>108</v>
      </c>
      <c r="H115" s="38">
        <v>0</v>
      </c>
      <c r="I115" s="38">
        <v>0</v>
      </c>
      <c r="J115" s="38">
        <v>0.121</v>
      </c>
      <c r="K115" s="38">
        <v>0</v>
      </c>
      <c r="L115" s="38">
        <v>0</v>
      </c>
      <c r="M115" s="38">
        <v>0</v>
      </c>
      <c r="N115" s="38" t="s">
        <v>108</v>
      </c>
      <c r="O115" s="38" t="s">
        <v>108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 t="s">
        <v>108</v>
      </c>
      <c r="W115" s="38">
        <v>0</v>
      </c>
      <c r="X115" s="38" t="s">
        <v>108</v>
      </c>
      <c r="Y115" s="38" t="s">
        <v>108</v>
      </c>
      <c r="Z115" s="38">
        <v>0</v>
      </c>
      <c r="AA115" s="38">
        <v>0</v>
      </c>
      <c r="AB115" s="38">
        <v>1.1819999999999999</v>
      </c>
      <c r="AC115" s="38">
        <v>0</v>
      </c>
      <c r="AD115" s="38">
        <v>0</v>
      </c>
      <c r="AE115" s="38">
        <v>0</v>
      </c>
      <c r="AF115" s="38">
        <v>0</v>
      </c>
      <c r="AG115" s="38">
        <v>0</v>
      </c>
      <c r="AH115" s="38">
        <v>0</v>
      </c>
      <c r="AI115" s="38">
        <v>0</v>
      </c>
      <c r="AJ115" s="38">
        <v>0</v>
      </c>
      <c r="AK115" s="38">
        <v>0</v>
      </c>
      <c r="AL115" s="38">
        <v>0</v>
      </c>
      <c r="AM115" s="38">
        <v>0</v>
      </c>
      <c r="AN115" s="38">
        <v>0</v>
      </c>
      <c r="AO115" s="38">
        <v>0</v>
      </c>
      <c r="AP115" s="38">
        <v>0</v>
      </c>
      <c r="AQ115" s="38">
        <v>0</v>
      </c>
      <c r="AR115" s="47">
        <v>0</v>
      </c>
      <c r="AS115" s="38">
        <v>0</v>
      </c>
      <c r="AT115" s="38">
        <v>0</v>
      </c>
      <c r="AU115" s="38">
        <v>0</v>
      </c>
      <c r="AV115" s="38">
        <v>0</v>
      </c>
      <c r="AW115" s="38">
        <v>0</v>
      </c>
      <c r="AX115" s="38">
        <v>0</v>
      </c>
      <c r="AY115" s="38">
        <v>0</v>
      </c>
      <c r="AZ115" s="38">
        <v>0</v>
      </c>
      <c r="BA115" s="38">
        <v>0</v>
      </c>
      <c r="BB115" s="38">
        <v>0</v>
      </c>
      <c r="BC115" s="38">
        <v>0</v>
      </c>
      <c r="BD115" s="38">
        <v>0</v>
      </c>
      <c r="BE115" s="38">
        <v>0</v>
      </c>
      <c r="BF115" s="38" t="s">
        <v>108</v>
      </c>
      <c r="BG115" s="38" t="s">
        <v>108</v>
      </c>
      <c r="BH115" s="7" t="s">
        <v>119</v>
      </c>
      <c r="BI115" s="6"/>
    </row>
    <row r="116" spans="1:61" s="7" customFormat="1" ht="63" customHeight="1" x14ac:dyDescent="0.25">
      <c r="A116" s="32" t="s">
        <v>208</v>
      </c>
      <c r="B116" s="32" t="s">
        <v>280</v>
      </c>
      <c r="C116" s="32" t="s">
        <v>281</v>
      </c>
      <c r="D116" s="38">
        <v>0</v>
      </c>
      <c r="E116" s="38">
        <v>0</v>
      </c>
      <c r="F116" s="38" t="s">
        <v>108</v>
      </c>
      <c r="G116" s="38" t="s">
        <v>108</v>
      </c>
      <c r="H116" s="38">
        <v>0</v>
      </c>
      <c r="I116" s="38">
        <v>0</v>
      </c>
      <c r="J116" s="38">
        <v>-0.13800000000000001</v>
      </c>
      <c r="K116" s="38">
        <v>0</v>
      </c>
      <c r="L116" s="38">
        <v>0</v>
      </c>
      <c r="M116" s="38">
        <v>0</v>
      </c>
      <c r="N116" s="38" t="s">
        <v>108</v>
      </c>
      <c r="O116" s="38" t="s">
        <v>108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 t="s">
        <v>108</v>
      </c>
      <c r="W116" s="38">
        <v>0</v>
      </c>
      <c r="X116" s="38" t="s">
        <v>108</v>
      </c>
      <c r="Y116" s="38" t="s">
        <v>108</v>
      </c>
      <c r="Z116" s="38">
        <v>0</v>
      </c>
      <c r="AA116" s="38">
        <v>0</v>
      </c>
      <c r="AB116" s="38">
        <v>0.53200000000000003</v>
      </c>
      <c r="AC116" s="38">
        <v>0</v>
      </c>
      <c r="AD116" s="38">
        <v>0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>
        <v>0</v>
      </c>
      <c r="AK116" s="38">
        <v>0</v>
      </c>
      <c r="AL116" s="38">
        <v>0</v>
      </c>
      <c r="AM116" s="38">
        <v>0</v>
      </c>
      <c r="AN116" s="38">
        <v>0</v>
      </c>
      <c r="AO116" s="38">
        <v>0</v>
      </c>
      <c r="AP116" s="38">
        <v>0</v>
      </c>
      <c r="AQ116" s="38">
        <v>0</v>
      </c>
      <c r="AR116" s="47">
        <v>0</v>
      </c>
      <c r="AS116" s="38">
        <v>0</v>
      </c>
      <c r="AT116" s="38">
        <v>0</v>
      </c>
      <c r="AU116" s="38">
        <v>0</v>
      </c>
      <c r="AV116" s="38">
        <v>0</v>
      </c>
      <c r="AW116" s="38">
        <v>0</v>
      </c>
      <c r="AX116" s="38">
        <v>0</v>
      </c>
      <c r="AY116" s="38">
        <v>0</v>
      </c>
      <c r="AZ116" s="38">
        <v>0</v>
      </c>
      <c r="BA116" s="38">
        <v>0</v>
      </c>
      <c r="BB116" s="38">
        <v>0</v>
      </c>
      <c r="BC116" s="38">
        <v>0</v>
      </c>
      <c r="BD116" s="38">
        <v>0</v>
      </c>
      <c r="BE116" s="38">
        <v>0</v>
      </c>
      <c r="BF116" s="38" t="s">
        <v>108</v>
      </c>
      <c r="BG116" s="38" t="s">
        <v>108</v>
      </c>
      <c r="BH116" s="7" t="s">
        <v>119</v>
      </c>
      <c r="BI116" s="6"/>
    </row>
    <row r="117" spans="1:61" s="7" customFormat="1" ht="63" customHeight="1" x14ac:dyDescent="0.25">
      <c r="A117" s="32" t="s">
        <v>208</v>
      </c>
      <c r="B117" s="32" t="s">
        <v>282</v>
      </c>
      <c r="C117" s="32" t="s">
        <v>283</v>
      </c>
      <c r="D117" s="38">
        <v>0</v>
      </c>
      <c r="E117" s="38">
        <v>0</v>
      </c>
      <c r="F117" s="38" t="s">
        <v>108</v>
      </c>
      <c r="G117" s="38" t="s">
        <v>108</v>
      </c>
      <c r="H117" s="38">
        <v>0</v>
      </c>
      <c r="I117" s="38">
        <v>0</v>
      </c>
      <c r="J117" s="38">
        <v>-0.34899999999999998</v>
      </c>
      <c r="K117" s="38">
        <v>0</v>
      </c>
      <c r="L117" s="38">
        <v>0</v>
      </c>
      <c r="M117" s="38">
        <v>0</v>
      </c>
      <c r="N117" s="38" t="s">
        <v>108</v>
      </c>
      <c r="O117" s="38" t="s">
        <v>108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 t="s">
        <v>108</v>
      </c>
      <c r="W117" s="38">
        <v>0</v>
      </c>
      <c r="X117" s="38" t="s">
        <v>108</v>
      </c>
      <c r="Y117" s="38" t="s">
        <v>108</v>
      </c>
      <c r="Z117" s="38">
        <v>0</v>
      </c>
      <c r="AA117" s="38">
        <v>0</v>
      </c>
      <c r="AB117" s="38">
        <v>0.43099999999999999</v>
      </c>
      <c r="AC117" s="38">
        <v>0</v>
      </c>
      <c r="AD117" s="38">
        <v>0</v>
      </c>
      <c r="AE117" s="38">
        <v>0</v>
      </c>
      <c r="AF117" s="38">
        <v>0</v>
      </c>
      <c r="AG117" s="38">
        <v>0</v>
      </c>
      <c r="AH117" s="38">
        <v>0</v>
      </c>
      <c r="AI117" s="38">
        <v>0</v>
      </c>
      <c r="AJ117" s="38">
        <v>0</v>
      </c>
      <c r="AK117" s="38">
        <v>0</v>
      </c>
      <c r="AL117" s="38">
        <v>0</v>
      </c>
      <c r="AM117" s="38">
        <v>0</v>
      </c>
      <c r="AN117" s="38">
        <v>0</v>
      </c>
      <c r="AO117" s="38">
        <v>0</v>
      </c>
      <c r="AP117" s="38">
        <v>0</v>
      </c>
      <c r="AQ117" s="38">
        <v>0</v>
      </c>
      <c r="AR117" s="47">
        <v>0</v>
      </c>
      <c r="AS117" s="38">
        <v>0</v>
      </c>
      <c r="AT117" s="38">
        <v>0</v>
      </c>
      <c r="AU117" s="38">
        <v>0</v>
      </c>
      <c r="AV117" s="38">
        <v>0</v>
      </c>
      <c r="AW117" s="38">
        <v>0</v>
      </c>
      <c r="AX117" s="38">
        <v>0</v>
      </c>
      <c r="AY117" s="38">
        <v>0</v>
      </c>
      <c r="AZ117" s="38">
        <v>0</v>
      </c>
      <c r="BA117" s="38">
        <v>0</v>
      </c>
      <c r="BB117" s="38">
        <v>0</v>
      </c>
      <c r="BC117" s="38">
        <v>0</v>
      </c>
      <c r="BD117" s="38">
        <v>0</v>
      </c>
      <c r="BE117" s="38">
        <v>0</v>
      </c>
      <c r="BF117" s="38" t="s">
        <v>108</v>
      </c>
      <c r="BG117" s="38" t="s">
        <v>108</v>
      </c>
      <c r="BH117" s="7" t="s">
        <v>119</v>
      </c>
      <c r="BI117" s="6"/>
    </row>
    <row r="118" spans="1:61" s="7" customFormat="1" ht="63" customHeight="1" x14ac:dyDescent="0.25">
      <c r="A118" s="32" t="s">
        <v>208</v>
      </c>
      <c r="B118" s="32" t="s">
        <v>284</v>
      </c>
      <c r="C118" s="32" t="s">
        <v>285</v>
      </c>
      <c r="D118" s="38">
        <v>0</v>
      </c>
      <c r="E118" s="38">
        <v>0</v>
      </c>
      <c r="F118" s="38" t="s">
        <v>108</v>
      </c>
      <c r="G118" s="38" t="s">
        <v>108</v>
      </c>
      <c r="H118" s="38">
        <v>0</v>
      </c>
      <c r="I118" s="38">
        <v>0</v>
      </c>
      <c r="J118" s="38">
        <v>-7.0000000000000001E-3</v>
      </c>
      <c r="K118" s="38">
        <v>0</v>
      </c>
      <c r="L118" s="38">
        <v>0</v>
      </c>
      <c r="M118" s="38">
        <v>0</v>
      </c>
      <c r="N118" s="38" t="s">
        <v>108</v>
      </c>
      <c r="O118" s="38" t="s">
        <v>108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 t="s">
        <v>108</v>
      </c>
      <c r="W118" s="38">
        <v>0</v>
      </c>
      <c r="X118" s="38" t="s">
        <v>108</v>
      </c>
      <c r="Y118" s="38" t="s">
        <v>108</v>
      </c>
      <c r="Z118" s="38">
        <v>0</v>
      </c>
      <c r="AA118" s="38">
        <v>0</v>
      </c>
      <c r="AB118" s="38">
        <v>1.669</v>
      </c>
      <c r="AC118" s="38">
        <v>0</v>
      </c>
      <c r="AD118" s="38">
        <v>0</v>
      </c>
      <c r="AE118" s="38">
        <v>0</v>
      </c>
      <c r="AF118" s="38">
        <v>0</v>
      </c>
      <c r="AG118" s="38">
        <v>0</v>
      </c>
      <c r="AH118" s="38">
        <v>0</v>
      </c>
      <c r="AI118" s="38">
        <v>0</v>
      </c>
      <c r="AJ118" s="38">
        <v>0</v>
      </c>
      <c r="AK118" s="38">
        <v>0</v>
      </c>
      <c r="AL118" s="38">
        <v>0</v>
      </c>
      <c r="AM118" s="38">
        <v>0</v>
      </c>
      <c r="AN118" s="38">
        <v>0</v>
      </c>
      <c r="AO118" s="38">
        <v>0</v>
      </c>
      <c r="AP118" s="38">
        <v>0</v>
      </c>
      <c r="AQ118" s="38">
        <v>0</v>
      </c>
      <c r="AR118" s="47">
        <v>0</v>
      </c>
      <c r="AS118" s="38">
        <v>0</v>
      </c>
      <c r="AT118" s="38">
        <v>0</v>
      </c>
      <c r="AU118" s="38">
        <v>0</v>
      </c>
      <c r="AV118" s="38">
        <v>0</v>
      </c>
      <c r="AW118" s="38">
        <v>0</v>
      </c>
      <c r="AX118" s="38">
        <v>0</v>
      </c>
      <c r="AY118" s="38">
        <v>0</v>
      </c>
      <c r="AZ118" s="38">
        <v>0</v>
      </c>
      <c r="BA118" s="38">
        <v>0</v>
      </c>
      <c r="BB118" s="38">
        <v>0</v>
      </c>
      <c r="BC118" s="38">
        <v>0</v>
      </c>
      <c r="BD118" s="38">
        <v>0</v>
      </c>
      <c r="BE118" s="38">
        <v>0</v>
      </c>
      <c r="BF118" s="38" t="s">
        <v>108</v>
      </c>
      <c r="BG118" s="38" t="s">
        <v>108</v>
      </c>
      <c r="BH118" s="7" t="s">
        <v>119</v>
      </c>
      <c r="BI118" s="6"/>
    </row>
    <row r="119" spans="1:61" s="7" customFormat="1" ht="63" customHeight="1" x14ac:dyDescent="0.25">
      <c r="A119" s="32" t="s">
        <v>208</v>
      </c>
      <c r="B119" s="32" t="s">
        <v>286</v>
      </c>
      <c r="C119" s="32" t="s">
        <v>287</v>
      </c>
      <c r="D119" s="38">
        <v>0</v>
      </c>
      <c r="E119" s="38">
        <v>0</v>
      </c>
      <c r="F119" s="38" t="s">
        <v>108</v>
      </c>
      <c r="G119" s="38" t="s">
        <v>108</v>
      </c>
      <c r="H119" s="38">
        <v>0</v>
      </c>
      <c r="I119" s="38">
        <v>0</v>
      </c>
      <c r="J119" s="38">
        <v>0.318</v>
      </c>
      <c r="K119" s="38">
        <v>0</v>
      </c>
      <c r="L119" s="38">
        <v>0</v>
      </c>
      <c r="M119" s="38">
        <v>0</v>
      </c>
      <c r="N119" s="38" t="s">
        <v>108</v>
      </c>
      <c r="O119" s="38" t="s">
        <v>108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 t="s">
        <v>108</v>
      </c>
      <c r="W119" s="38">
        <v>0</v>
      </c>
      <c r="X119" s="38" t="s">
        <v>108</v>
      </c>
      <c r="Y119" s="38" t="s">
        <v>108</v>
      </c>
      <c r="Z119" s="38">
        <v>0</v>
      </c>
      <c r="AA119" s="38">
        <v>0</v>
      </c>
      <c r="AB119" s="38">
        <v>1.669</v>
      </c>
      <c r="AC119" s="38">
        <v>0</v>
      </c>
      <c r="AD119" s="38">
        <v>0</v>
      </c>
      <c r="AE119" s="38">
        <v>0</v>
      </c>
      <c r="AF119" s="38">
        <v>0</v>
      </c>
      <c r="AG119" s="38">
        <v>0</v>
      </c>
      <c r="AH119" s="38">
        <v>0</v>
      </c>
      <c r="AI119" s="38">
        <v>0</v>
      </c>
      <c r="AJ119" s="38">
        <v>0</v>
      </c>
      <c r="AK119" s="38">
        <v>0</v>
      </c>
      <c r="AL119" s="38">
        <v>0</v>
      </c>
      <c r="AM119" s="38">
        <v>0</v>
      </c>
      <c r="AN119" s="38">
        <v>0</v>
      </c>
      <c r="AO119" s="38">
        <v>0</v>
      </c>
      <c r="AP119" s="38">
        <v>0</v>
      </c>
      <c r="AQ119" s="38">
        <v>0</v>
      </c>
      <c r="AR119" s="47">
        <v>0</v>
      </c>
      <c r="AS119" s="38">
        <v>0</v>
      </c>
      <c r="AT119" s="38">
        <v>0</v>
      </c>
      <c r="AU119" s="38">
        <v>0</v>
      </c>
      <c r="AV119" s="38">
        <v>0</v>
      </c>
      <c r="AW119" s="38">
        <v>0</v>
      </c>
      <c r="AX119" s="38">
        <v>0</v>
      </c>
      <c r="AY119" s="38">
        <v>0</v>
      </c>
      <c r="AZ119" s="38">
        <v>0</v>
      </c>
      <c r="BA119" s="38">
        <v>0</v>
      </c>
      <c r="BB119" s="38">
        <v>0</v>
      </c>
      <c r="BC119" s="38">
        <v>0</v>
      </c>
      <c r="BD119" s="38">
        <v>0</v>
      </c>
      <c r="BE119" s="38">
        <v>0</v>
      </c>
      <c r="BF119" s="38" t="s">
        <v>108</v>
      </c>
      <c r="BG119" s="38" t="s">
        <v>108</v>
      </c>
      <c r="BH119" s="7" t="s">
        <v>119</v>
      </c>
      <c r="BI119" s="6"/>
    </row>
    <row r="120" spans="1:61" s="7" customFormat="1" ht="63" customHeight="1" x14ac:dyDescent="0.25">
      <c r="A120" s="32" t="s">
        <v>208</v>
      </c>
      <c r="B120" s="32" t="s">
        <v>288</v>
      </c>
      <c r="C120" s="32" t="s">
        <v>289</v>
      </c>
      <c r="D120" s="38">
        <v>0</v>
      </c>
      <c r="E120" s="38">
        <v>0</v>
      </c>
      <c r="F120" s="38" t="s">
        <v>108</v>
      </c>
      <c r="G120" s="38" t="s">
        <v>108</v>
      </c>
      <c r="H120" s="38">
        <v>0</v>
      </c>
      <c r="I120" s="38">
        <v>0</v>
      </c>
      <c r="J120" s="38">
        <v>-4.5999999999999999E-2</v>
      </c>
      <c r="K120" s="38">
        <v>0</v>
      </c>
      <c r="L120" s="38">
        <v>0</v>
      </c>
      <c r="M120" s="38">
        <v>0</v>
      </c>
      <c r="N120" s="38" t="s">
        <v>108</v>
      </c>
      <c r="O120" s="38" t="s">
        <v>108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 t="s">
        <v>108</v>
      </c>
      <c r="W120" s="38">
        <v>0</v>
      </c>
      <c r="X120" s="38" t="s">
        <v>108</v>
      </c>
      <c r="Y120" s="38" t="s">
        <v>108</v>
      </c>
      <c r="Z120" s="38">
        <v>0</v>
      </c>
      <c r="AA120" s="38">
        <v>0</v>
      </c>
      <c r="AB120" s="38">
        <v>0.50900000000000001</v>
      </c>
      <c r="AC120" s="38">
        <v>0</v>
      </c>
      <c r="AD120" s="38">
        <v>0</v>
      </c>
      <c r="AE120" s="38">
        <v>0</v>
      </c>
      <c r="AF120" s="38">
        <v>0</v>
      </c>
      <c r="AG120" s="38">
        <v>0</v>
      </c>
      <c r="AH120" s="38">
        <v>0</v>
      </c>
      <c r="AI120" s="38">
        <v>0</v>
      </c>
      <c r="AJ120" s="38">
        <v>0</v>
      </c>
      <c r="AK120" s="38">
        <v>0</v>
      </c>
      <c r="AL120" s="38">
        <v>0</v>
      </c>
      <c r="AM120" s="38">
        <v>0</v>
      </c>
      <c r="AN120" s="38">
        <v>0</v>
      </c>
      <c r="AO120" s="38">
        <v>0</v>
      </c>
      <c r="AP120" s="38">
        <v>0</v>
      </c>
      <c r="AQ120" s="38">
        <v>0</v>
      </c>
      <c r="AR120" s="47">
        <v>0</v>
      </c>
      <c r="AS120" s="38">
        <v>0</v>
      </c>
      <c r="AT120" s="38"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38">
        <v>0</v>
      </c>
      <c r="BB120" s="38">
        <v>0</v>
      </c>
      <c r="BC120" s="38">
        <v>0</v>
      </c>
      <c r="BD120" s="38">
        <v>0</v>
      </c>
      <c r="BE120" s="38">
        <v>0</v>
      </c>
      <c r="BF120" s="38" t="s">
        <v>108</v>
      </c>
      <c r="BG120" s="38" t="s">
        <v>108</v>
      </c>
      <c r="BH120" s="7" t="s">
        <v>119</v>
      </c>
      <c r="BI120" s="6"/>
    </row>
    <row r="121" spans="1:61" s="7" customFormat="1" ht="63" customHeight="1" x14ac:dyDescent="0.25">
      <c r="A121" s="32" t="s">
        <v>208</v>
      </c>
      <c r="B121" s="32" t="s">
        <v>290</v>
      </c>
      <c r="C121" s="32" t="s">
        <v>291</v>
      </c>
      <c r="D121" s="38">
        <v>0</v>
      </c>
      <c r="E121" s="38">
        <v>0</v>
      </c>
      <c r="F121" s="38" t="s">
        <v>108</v>
      </c>
      <c r="G121" s="38" t="s">
        <v>108</v>
      </c>
      <c r="H121" s="38">
        <v>0</v>
      </c>
      <c r="I121" s="38">
        <v>0</v>
      </c>
      <c r="J121" s="38">
        <v>-1.6E-2</v>
      </c>
      <c r="K121" s="38">
        <v>0</v>
      </c>
      <c r="L121" s="38">
        <v>0</v>
      </c>
      <c r="M121" s="38">
        <v>0</v>
      </c>
      <c r="N121" s="38" t="s">
        <v>108</v>
      </c>
      <c r="O121" s="38" t="s">
        <v>108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 t="s">
        <v>108</v>
      </c>
      <c r="W121" s="38">
        <v>0</v>
      </c>
      <c r="X121" s="38" t="s">
        <v>108</v>
      </c>
      <c r="Y121" s="38" t="s">
        <v>108</v>
      </c>
      <c r="Z121" s="38">
        <v>0</v>
      </c>
      <c r="AA121" s="38">
        <v>0</v>
      </c>
      <c r="AB121" s="38">
        <v>0.35799999999999998</v>
      </c>
      <c r="AC121" s="38">
        <v>0</v>
      </c>
      <c r="AD121" s="38">
        <v>0</v>
      </c>
      <c r="AE121" s="38">
        <v>0</v>
      </c>
      <c r="AF121" s="38">
        <v>0</v>
      </c>
      <c r="AG121" s="38">
        <v>0</v>
      </c>
      <c r="AH121" s="38">
        <v>0</v>
      </c>
      <c r="AI121" s="38">
        <v>0</v>
      </c>
      <c r="AJ121" s="38">
        <v>0</v>
      </c>
      <c r="AK121" s="38">
        <v>0</v>
      </c>
      <c r="AL121" s="38">
        <v>0</v>
      </c>
      <c r="AM121" s="38">
        <v>0</v>
      </c>
      <c r="AN121" s="38">
        <v>0</v>
      </c>
      <c r="AO121" s="38">
        <v>0</v>
      </c>
      <c r="AP121" s="38">
        <v>0</v>
      </c>
      <c r="AQ121" s="38">
        <v>0</v>
      </c>
      <c r="AR121" s="47">
        <v>0</v>
      </c>
      <c r="AS121" s="38">
        <v>0</v>
      </c>
      <c r="AT121" s="38">
        <v>0</v>
      </c>
      <c r="AU121" s="38">
        <v>0</v>
      </c>
      <c r="AV121" s="38">
        <v>0</v>
      </c>
      <c r="AW121" s="38">
        <v>0</v>
      </c>
      <c r="AX121" s="38">
        <v>0</v>
      </c>
      <c r="AY121" s="38">
        <v>0</v>
      </c>
      <c r="AZ121" s="38">
        <v>0</v>
      </c>
      <c r="BA121" s="38">
        <v>0</v>
      </c>
      <c r="BB121" s="38">
        <v>0</v>
      </c>
      <c r="BC121" s="38">
        <v>0</v>
      </c>
      <c r="BD121" s="38">
        <v>0</v>
      </c>
      <c r="BE121" s="38">
        <v>0</v>
      </c>
      <c r="BF121" s="38" t="s">
        <v>108</v>
      </c>
      <c r="BG121" s="38" t="s">
        <v>108</v>
      </c>
      <c r="BH121" s="7" t="s">
        <v>119</v>
      </c>
      <c r="BI121" s="6"/>
    </row>
    <row r="122" spans="1:61" s="7" customFormat="1" ht="63" customHeight="1" x14ac:dyDescent="0.25">
      <c r="A122" s="32" t="s">
        <v>208</v>
      </c>
      <c r="B122" s="32" t="s">
        <v>292</v>
      </c>
      <c r="C122" s="32" t="s">
        <v>293</v>
      </c>
      <c r="D122" s="38">
        <v>0</v>
      </c>
      <c r="E122" s="38">
        <v>0</v>
      </c>
      <c r="F122" s="38" t="s">
        <v>108</v>
      </c>
      <c r="G122" s="38" t="s">
        <v>108</v>
      </c>
      <c r="H122" s="38">
        <v>0</v>
      </c>
      <c r="I122" s="38">
        <v>0</v>
      </c>
      <c r="J122" s="38">
        <v>-0.20499999999999999</v>
      </c>
      <c r="K122" s="38">
        <v>0</v>
      </c>
      <c r="L122" s="38">
        <v>0</v>
      </c>
      <c r="M122" s="38">
        <v>0</v>
      </c>
      <c r="N122" s="38" t="s">
        <v>108</v>
      </c>
      <c r="O122" s="38" t="s">
        <v>108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 t="s">
        <v>108</v>
      </c>
      <c r="W122" s="38">
        <v>0</v>
      </c>
      <c r="X122" s="38" t="s">
        <v>108</v>
      </c>
      <c r="Y122" s="38" t="s">
        <v>108</v>
      </c>
      <c r="Z122" s="38">
        <v>0</v>
      </c>
      <c r="AA122" s="38">
        <v>0</v>
      </c>
      <c r="AB122" s="38">
        <v>0.59</v>
      </c>
      <c r="AC122" s="38">
        <v>0</v>
      </c>
      <c r="AD122" s="38">
        <v>0</v>
      </c>
      <c r="AE122" s="38">
        <v>0</v>
      </c>
      <c r="AF122" s="38">
        <v>0</v>
      </c>
      <c r="AG122" s="38">
        <v>0</v>
      </c>
      <c r="AH122" s="38">
        <v>0</v>
      </c>
      <c r="AI122" s="38">
        <v>0</v>
      </c>
      <c r="AJ122" s="38">
        <v>0</v>
      </c>
      <c r="AK122" s="38">
        <v>0</v>
      </c>
      <c r="AL122" s="38">
        <v>0</v>
      </c>
      <c r="AM122" s="38">
        <v>0</v>
      </c>
      <c r="AN122" s="38">
        <v>0</v>
      </c>
      <c r="AO122" s="38">
        <v>0</v>
      </c>
      <c r="AP122" s="38">
        <v>0</v>
      </c>
      <c r="AQ122" s="38">
        <v>0</v>
      </c>
      <c r="AR122" s="47">
        <v>0</v>
      </c>
      <c r="AS122" s="38">
        <v>0</v>
      </c>
      <c r="AT122" s="38">
        <v>0</v>
      </c>
      <c r="AU122" s="38">
        <v>0</v>
      </c>
      <c r="AV122" s="38">
        <v>0</v>
      </c>
      <c r="AW122" s="38">
        <v>0</v>
      </c>
      <c r="AX122" s="38">
        <v>0</v>
      </c>
      <c r="AY122" s="38">
        <v>0</v>
      </c>
      <c r="AZ122" s="38">
        <v>0</v>
      </c>
      <c r="BA122" s="38">
        <v>0</v>
      </c>
      <c r="BB122" s="38">
        <v>0</v>
      </c>
      <c r="BC122" s="38">
        <v>0</v>
      </c>
      <c r="BD122" s="38">
        <v>0</v>
      </c>
      <c r="BE122" s="38">
        <v>0</v>
      </c>
      <c r="BF122" s="38" t="s">
        <v>108</v>
      </c>
      <c r="BG122" s="38" t="s">
        <v>108</v>
      </c>
      <c r="BH122" s="7" t="s">
        <v>119</v>
      </c>
      <c r="BI122" s="6"/>
    </row>
    <row r="123" spans="1:61" s="7" customFormat="1" ht="93.75" customHeight="1" x14ac:dyDescent="0.25">
      <c r="A123" s="32" t="s">
        <v>208</v>
      </c>
      <c r="B123" s="32" t="s">
        <v>294</v>
      </c>
      <c r="C123" s="32" t="s">
        <v>295</v>
      </c>
      <c r="D123" s="38">
        <v>0</v>
      </c>
      <c r="E123" s="38">
        <v>0</v>
      </c>
      <c r="F123" s="38" t="s">
        <v>108</v>
      </c>
      <c r="G123" s="38" t="s">
        <v>108</v>
      </c>
      <c r="H123" s="38">
        <v>0</v>
      </c>
      <c r="I123" s="38">
        <v>0</v>
      </c>
      <c r="J123" s="38">
        <v>5.1999999999999998E-2</v>
      </c>
      <c r="K123" s="38">
        <v>0</v>
      </c>
      <c r="L123" s="38">
        <v>0</v>
      </c>
      <c r="M123" s="38">
        <v>0</v>
      </c>
      <c r="N123" s="38" t="s">
        <v>108</v>
      </c>
      <c r="O123" s="38" t="s">
        <v>108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 t="s">
        <v>108</v>
      </c>
      <c r="W123" s="38">
        <v>0</v>
      </c>
      <c r="X123" s="38" t="s">
        <v>108</v>
      </c>
      <c r="Y123" s="38" t="s">
        <v>108</v>
      </c>
      <c r="Z123" s="38">
        <v>0</v>
      </c>
      <c r="AA123" s="38">
        <v>0</v>
      </c>
      <c r="AB123" s="38">
        <v>2.327</v>
      </c>
      <c r="AC123" s="38">
        <v>0</v>
      </c>
      <c r="AD123" s="38">
        <v>0</v>
      </c>
      <c r="AE123" s="38">
        <v>0</v>
      </c>
      <c r="AF123" s="38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38">
        <v>0</v>
      </c>
      <c r="AN123" s="38">
        <v>0</v>
      </c>
      <c r="AO123" s="38">
        <v>0</v>
      </c>
      <c r="AP123" s="38">
        <v>0</v>
      </c>
      <c r="AQ123" s="38">
        <v>0</v>
      </c>
      <c r="AR123" s="47">
        <v>0</v>
      </c>
      <c r="AS123" s="38">
        <v>0</v>
      </c>
      <c r="AT123" s="38"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v>0</v>
      </c>
      <c r="AZ123" s="38">
        <v>0</v>
      </c>
      <c r="BA123" s="38">
        <v>0</v>
      </c>
      <c r="BB123" s="38">
        <v>0</v>
      </c>
      <c r="BC123" s="38">
        <v>0</v>
      </c>
      <c r="BD123" s="38">
        <v>0</v>
      </c>
      <c r="BE123" s="38">
        <v>0</v>
      </c>
      <c r="BF123" s="38" t="s">
        <v>108</v>
      </c>
      <c r="BG123" s="38" t="s">
        <v>108</v>
      </c>
      <c r="BH123" s="7" t="s">
        <v>119</v>
      </c>
      <c r="BI123" s="6"/>
    </row>
    <row r="124" spans="1:61" s="7" customFormat="1" ht="63" customHeight="1" x14ac:dyDescent="0.25">
      <c r="A124" s="32" t="s">
        <v>208</v>
      </c>
      <c r="B124" s="32" t="s">
        <v>296</v>
      </c>
      <c r="C124" s="32" t="s">
        <v>297</v>
      </c>
      <c r="D124" s="38">
        <v>0</v>
      </c>
      <c r="E124" s="38">
        <v>0</v>
      </c>
      <c r="F124" s="38" t="s">
        <v>108</v>
      </c>
      <c r="G124" s="38" t="s">
        <v>108</v>
      </c>
      <c r="H124" s="38">
        <v>0</v>
      </c>
      <c r="I124" s="38">
        <v>0</v>
      </c>
      <c r="J124" s="38">
        <v>-0.01</v>
      </c>
      <c r="K124" s="38">
        <v>0</v>
      </c>
      <c r="L124" s="38">
        <v>0</v>
      </c>
      <c r="M124" s="38">
        <v>0</v>
      </c>
      <c r="N124" s="38" t="s">
        <v>108</v>
      </c>
      <c r="O124" s="38" t="s">
        <v>108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 t="s">
        <v>108</v>
      </c>
      <c r="W124" s="38">
        <v>0</v>
      </c>
      <c r="X124" s="38" t="s">
        <v>108</v>
      </c>
      <c r="Y124" s="38" t="s">
        <v>108</v>
      </c>
      <c r="Z124" s="38">
        <v>0</v>
      </c>
      <c r="AA124" s="38">
        <v>0</v>
      </c>
      <c r="AB124" s="38">
        <v>9.9000000000000005E-2</v>
      </c>
      <c r="AC124" s="38">
        <v>0</v>
      </c>
      <c r="AD124" s="38">
        <v>0</v>
      </c>
      <c r="AE124" s="38">
        <v>0</v>
      </c>
      <c r="AF124" s="38">
        <v>0</v>
      </c>
      <c r="AG124" s="38">
        <v>0</v>
      </c>
      <c r="AH124" s="38">
        <v>0</v>
      </c>
      <c r="AI124" s="38">
        <v>0</v>
      </c>
      <c r="AJ124" s="38">
        <v>0</v>
      </c>
      <c r="AK124" s="38">
        <v>0</v>
      </c>
      <c r="AL124" s="38">
        <v>0</v>
      </c>
      <c r="AM124" s="38">
        <v>0</v>
      </c>
      <c r="AN124" s="38">
        <v>0</v>
      </c>
      <c r="AO124" s="38">
        <v>0</v>
      </c>
      <c r="AP124" s="38">
        <v>0</v>
      </c>
      <c r="AQ124" s="38">
        <v>0</v>
      </c>
      <c r="AR124" s="47">
        <v>0</v>
      </c>
      <c r="AS124" s="38">
        <v>0</v>
      </c>
      <c r="AT124" s="38"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v>0</v>
      </c>
      <c r="AZ124" s="38">
        <v>0</v>
      </c>
      <c r="BA124" s="38">
        <v>0</v>
      </c>
      <c r="BB124" s="38">
        <v>0</v>
      </c>
      <c r="BC124" s="38">
        <v>0</v>
      </c>
      <c r="BD124" s="38">
        <v>0</v>
      </c>
      <c r="BE124" s="38">
        <v>0</v>
      </c>
      <c r="BF124" s="38" t="s">
        <v>108</v>
      </c>
      <c r="BG124" s="38" t="s">
        <v>108</v>
      </c>
      <c r="BH124" s="7" t="s">
        <v>119</v>
      </c>
      <c r="BI124" s="6"/>
    </row>
    <row r="125" spans="1:61" s="7" customFormat="1" ht="63" customHeight="1" x14ac:dyDescent="0.25">
      <c r="A125" s="32" t="s">
        <v>208</v>
      </c>
      <c r="B125" s="32" t="s">
        <v>298</v>
      </c>
      <c r="C125" s="32" t="s">
        <v>299</v>
      </c>
      <c r="D125" s="38">
        <v>0</v>
      </c>
      <c r="E125" s="38">
        <v>0</v>
      </c>
      <c r="F125" s="38" t="s">
        <v>108</v>
      </c>
      <c r="G125" s="38" t="s">
        <v>108</v>
      </c>
      <c r="H125" s="38">
        <v>0</v>
      </c>
      <c r="I125" s="38">
        <v>0</v>
      </c>
      <c r="J125" s="38">
        <v>2.7E-2</v>
      </c>
      <c r="K125" s="38">
        <v>0</v>
      </c>
      <c r="L125" s="38">
        <v>0</v>
      </c>
      <c r="M125" s="38">
        <v>0</v>
      </c>
      <c r="N125" s="38" t="s">
        <v>108</v>
      </c>
      <c r="O125" s="38" t="s">
        <v>108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 t="s">
        <v>108</v>
      </c>
      <c r="W125" s="38">
        <v>0</v>
      </c>
      <c r="X125" s="38" t="s">
        <v>108</v>
      </c>
      <c r="Y125" s="38" t="s">
        <v>108</v>
      </c>
      <c r="Z125" s="38">
        <v>0</v>
      </c>
      <c r="AA125" s="38">
        <v>0</v>
      </c>
      <c r="AB125" s="38">
        <v>0.25600000000000001</v>
      </c>
      <c r="AC125" s="38">
        <v>0</v>
      </c>
      <c r="AD125" s="38">
        <v>0</v>
      </c>
      <c r="AE125" s="38">
        <v>0</v>
      </c>
      <c r="AF125" s="38">
        <v>0</v>
      </c>
      <c r="AG125" s="38">
        <v>0</v>
      </c>
      <c r="AH125" s="38">
        <v>0</v>
      </c>
      <c r="AI125" s="38">
        <v>0</v>
      </c>
      <c r="AJ125" s="38">
        <v>0</v>
      </c>
      <c r="AK125" s="38">
        <v>0</v>
      </c>
      <c r="AL125" s="38">
        <v>0</v>
      </c>
      <c r="AM125" s="38">
        <v>0</v>
      </c>
      <c r="AN125" s="38">
        <v>0</v>
      </c>
      <c r="AO125" s="38">
        <v>0</v>
      </c>
      <c r="AP125" s="38">
        <v>0</v>
      </c>
      <c r="AQ125" s="38">
        <v>0</v>
      </c>
      <c r="AR125" s="47">
        <v>0</v>
      </c>
      <c r="AS125" s="38">
        <v>0</v>
      </c>
      <c r="AT125" s="38">
        <v>0</v>
      </c>
      <c r="AU125" s="38">
        <v>0</v>
      </c>
      <c r="AV125" s="38">
        <v>0</v>
      </c>
      <c r="AW125" s="38">
        <v>0</v>
      </c>
      <c r="AX125" s="38">
        <v>0</v>
      </c>
      <c r="AY125" s="38">
        <v>0</v>
      </c>
      <c r="AZ125" s="38">
        <v>0</v>
      </c>
      <c r="BA125" s="38">
        <v>0</v>
      </c>
      <c r="BB125" s="38">
        <v>0</v>
      </c>
      <c r="BC125" s="38">
        <v>0</v>
      </c>
      <c r="BD125" s="38">
        <v>0</v>
      </c>
      <c r="BE125" s="38">
        <v>0</v>
      </c>
      <c r="BF125" s="38" t="s">
        <v>108</v>
      </c>
      <c r="BG125" s="38" t="s">
        <v>108</v>
      </c>
      <c r="BH125" s="7" t="s">
        <v>119</v>
      </c>
      <c r="BI125" s="6"/>
    </row>
    <row r="126" spans="1:61" s="7" customFormat="1" ht="32.1" customHeight="1" x14ac:dyDescent="0.25">
      <c r="A126" s="32" t="s">
        <v>208</v>
      </c>
      <c r="B126" s="32" t="s">
        <v>300</v>
      </c>
      <c r="C126" s="32" t="s">
        <v>301</v>
      </c>
      <c r="D126" s="38">
        <v>0</v>
      </c>
      <c r="E126" s="38">
        <v>0</v>
      </c>
      <c r="F126" s="38" t="s">
        <v>108</v>
      </c>
      <c r="G126" s="38" t="s">
        <v>108</v>
      </c>
      <c r="H126" s="38">
        <v>0</v>
      </c>
      <c r="I126" s="38">
        <v>0</v>
      </c>
      <c r="J126" s="38">
        <v>-5.1999999999999998E-2</v>
      </c>
      <c r="K126" s="38">
        <v>0</v>
      </c>
      <c r="L126" s="38">
        <v>0</v>
      </c>
      <c r="M126" s="38">
        <v>0</v>
      </c>
      <c r="N126" s="38" t="s">
        <v>108</v>
      </c>
      <c r="O126" s="38" t="s">
        <v>108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 t="s">
        <v>108</v>
      </c>
      <c r="W126" s="38">
        <v>0</v>
      </c>
      <c r="X126" s="38" t="s">
        <v>108</v>
      </c>
      <c r="Y126" s="38" t="s">
        <v>108</v>
      </c>
      <c r="Z126" s="38">
        <v>0</v>
      </c>
      <c r="AA126" s="38">
        <v>0</v>
      </c>
      <c r="AB126" s="38">
        <v>0.14099999999999999</v>
      </c>
      <c r="AC126" s="38">
        <v>0</v>
      </c>
      <c r="AD126" s="38">
        <v>0</v>
      </c>
      <c r="AE126" s="38">
        <v>0</v>
      </c>
      <c r="AF126" s="38">
        <v>0</v>
      </c>
      <c r="AG126" s="38">
        <v>0</v>
      </c>
      <c r="AH126" s="38">
        <v>0</v>
      </c>
      <c r="AI126" s="38">
        <v>0</v>
      </c>
      <c r="AJ126" s="38">
        <v>0</v>
      </c>
      <c r="AK126" s="38">
        <v>0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47">
        <v>0</v>
      </c>
      <c r="AS126" s="38">
        <v>0</v>
      </c>
      <c r="AT126" s="38">
        <v>0</v>
      </c>
      <c r="AU126" s="38">
        <v>0</v>
      </c>
      <c r="AV126" s="38">
        <v>0</v>
      </c>
      <c r="AW126" s="38">
        <v>0</v>
      </c>
      <c r="AX126" s="38">
        <v>0</v>
      </c>
      <c r="AY126" s="38">
        <v>0</v>
      </c>
      <c r="AZ126" s="38">
        <v>0</v>
      </c>
      <c r="BA126" s="38">
        <v>0</v>
      </c>
      <c r="BB126" s="38">
        <v>0</v>
      </c>
      <c r="BC126" s="38">
        <v>0</v>
      </c>
      <c r="BD126" s="38">
        <v>0</v>
      </c>
      <c r="BE126" s="38">
        <v>0</v>
      </c>
      <c r="BF126" s="38" t="s">
        <v>108</v>
      </c>
      <c r="BG126" s="38" t="s">
        <v>108</v>
      </c>
      <c r="BH126" s="7" t="s">
        <v>119</v>
      </c>
      <c r="BI126" s="6"/>
    </row>
    <row r="127" spans="1:61" s="7" customFormat="1" ht="48" customHeight="1" x14ac:dyDescent="0.25">
      <c r="A127" s="32" t="s">
        <v>208</v>
      </c>
      <c r="B127" s="32" t="s">
        <v>302</v>
      </c>
      <c r="C127" s="32" t="s">
        <v>303</v>
      </c>
      <c r="D127" s="38">
        <v>0</v>
      </c>
      <c r="E127" s="38">
        <v>0</v>
      </c>
      <c r="F127" s="38" t="s">
        <v>108</v>
      </c>
      <c r="G127" s="38" t="s">
        <v>108</v>
      </c>
      <c r="H127" s="38">
        <v>0</v>
      </c>
      <c r="I127" s="38">
        <v>0</v>
      </c>
      <c r="J127" s="38">
        <v>-0.13300000000000001</v>
      </c>
      <c r="K127" s="38">
        <v>0</v>
      </c>
      <c r="L127" s="38">
        <v>0</v>
      </c>
      <c r="M127" s="38">
        <v>0</v>
      </c>
      <c r="N127" s="38" t="s">
        <v>108</v>
      </c>
      <c r="O127" s="38" t="s">
        <v>108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 t="s">
        <v>108</v>
      </c>
      <c r="W127" s="38">
        <v>0</v>
      </c>
      <c r="X127" s="38" t="s">
        <v>108</v>
      </c>
      <c r="Y127" s="38" t="s">
        <v>108</v>
      </c>
      <c r="Z127" s="38">
        <v>0</v>
      </c>
      <c r="AA127" s="38">
        <v>0</v>
      </c>
      <c r="AB127" s="38">
        <v>0.42499999999999999</v>
      </c>
      <c r="AC127" s="38">
        <v>0</v>
      </c>
      <c r="AD127" s="38">
        <v>0</v>
      </c>
      <c r="AE127" s="38">
        <v>0</v>
      </c>
      <c r="AF127" s="38">
        <v>0</v>
      </c>
      <c r="AG127" s="38">
        <v>0</v>
      </c>
      <c r="AH127" s="38">
        <v>0</v>
      </c>
      <c r="AI127" s="38">
        <v>0</v>
      </c>
      <c r="AJ127" s="38">
        <v>0</v>
      </c>
      <c r="AK127" s="38">
        <v>0</v>
      </c>
      <c r="AL127" s="38">
        <v>0</v>
      </c>
      <c r="AM127" s="38">
        <v>0</v>
      </c>
      <c r="AN127" s="38">
        <v>0</v>
      </c>
      <c r="AO127" s="38">
        <v>0</v>
      </c>
      <c r="AP127" s="38">
        <v>0</v>
      </c>
      <c r="AQ127" s="38">
        <v>0</v>
      </c>
      <c r="AR127" s="47">
        <v>0</v>
      </c>
      <c r="AS127" s="38">
        <v>0</v>
      </c>
      <c r="AT127" s="38">
        <v>0</v>
      </c>
      <c r="AU127" s="38">
        <v>0</v>
      </c>
      <c r="AV127" s="38">
        <v>0</v>
      </c>
      <c r="AW127" s="38">
        <v>0</v>
      </c>
      <c r="AX127" s="38">
        <v>0</v>
      </c>
      <c r="AY127" s="38">
        <v>0</v>
      </c>
      <c r="AZ127" s="38">
        <v>0</v>
      </c>
      <c r="BA127" s="38">
        <v>0</v>
      </c>
      <c r="BB127" s="38">
        <v>0</v>
      </c>
      <c r="BC127" s="38">
        <v>0</v>
      </c>
      <c r="BD127" s="38">
        <v>0</v>
      </c>
      <c r="BE127" s="38">
        <v>0</v>
      </c>
      <c r="BF127" s="38" t="s">
        <v>108</v>
      </c>
      <c r="BG127" s="38" t="s">
        <v>108</v>
      </c>
      <c r="BH127" s="7" t="s">
        <v>119</v>
      </c>
      <c r="BI127" s="6"/>
    </row>
    <row r="128" spans="1:61" s="7" customFormat="1" ht="32.1" customHeight="1" x14ac:dyDescent="0.25">
      <c r="A128" s="32" t="s">
        <v>208</v>
      </c>
      <c r="B128" s="32" t="s">
        <v>304</v>
      </c>
      <c r="C128" s="32" t="s">
        <v>305</v>
      </c>
      <c r="D128" s="38">
        <v>0</v>
      </c>
      <c r="E128" s="38">
        <v>0</v>
      </c>
      <c r="F128" s="38" t="s">
        <v>108</v>
      </c>
      <c r="G128" s="38" t="s">
        <v>108</v>
      </c>
      <c r="H128" s="38">
        <v>0</v>
      </c>
      <c r="I128" s="38">
        <v>0</v>
      </c>
      <c r="J128" s="38">
        <v>5.3999999999999999E-2</v>
      </c>
      <c r="K128" s="38">
        <v>0</v>
      </c>
      <c r="L128" s="38">
        <v>0</v>
      </c>
      <c r="M128" s="38">
        <v>0</v>
      </c>
      <c r="N128" s="38" t="s">
        <v>108</v>
      </c>
      <c r="O128" s="38" t="s">
        <v>108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 t="s">
        <v>108</v>
      </c>
      <c r="W128" s="38">
        <v>0</v>
      </c>
      <c r="X128" s="38" t="s">
        <v>108</v>
      </c>
      <c r="Y128" s="38" t="s">
        <v>108</v>
      </c>
      <c r="Z128" s="38">
        <v>0</v>
      </c>
      <c r="AA128" s="38">
        <v>0</v>
      </c>
      <c r="AB128" s="38">
        <v>0.38900000000000001</v>
      </c>
      <c r="AC128" s="38">
        <v>0</v>
      </c>
      <c r="AD128" s="38">
        <v>0</v>
      </c>
      <c r="AE128" s="38">
        <v>0</v>
      </c>
      <c r="AF128" s="38">
        <v>0</v>
      </c>
      <c r="AG128" s="38">
        <v>0</v>
      </c>
      <c r="AH128" s="38">
        <v>0</v>
      </c>
      <c r="AI128" s="38">
        <v>0</v>
      </c>
      <c r="AJ128" s="38">
        <v>0</v>
      </c>
      <c r="AK128" s="38">
        <v>0</v>
      </c>
      <c r="AL128" s="38">
        <v>0</v>
      </c>
      <c r="AM128" s="38">
        <v>0</v>
      </c>
      <c r="AN128" s="38">
        <v>0</v>
      </c>
      <c r="AO128" s="38">
        <v>0</v>
      </c>
      <c r="AP128" s="38">
        <v>0</v>
      </c>
      <c r="AQ128" s="38">
        <v>0</v>
      </c>
      <c r="AR128" s="47">
        <v>0</v>
      </c>
      <c r="AS128" s="38">
        <v>0</v>
      </c>
      <c r="AT128" s="38">
        <v>0</v>
      </c>
      <c r="AU128" s="38">
        <v>0</v>
      </c>
      <c r="AV128" s="38">
        <v>0</v>
      </c>
      <c r="AW128" s="38">
        <v>0</v>
      </c>
      <c r="AX128" s="38">
        <v>0</v>
      </c>
      <c r="AY128" s="38">
        <v>0</v>
      </c>
      <c r="AZ128" s="38">
        <v>0</v>
      </c>
      <c r="BA128" s="38">
        <v>0</v>
      </c>
      <c r="BB128" s="38">
        <v>0</v>
      </c>
      <c r="BC128" s="38">
        <v>0</v>
      </c>
      <c r="BD128" s="38">
        <v>0</v>
      </c>
      <c r="BE128" s="38">
        <v>0</v>
      </c>
      <c r="BF128" s="38" t="s">
        <v>108</v>
      </c>
      <c r="BG128" s="38" t="s">
        <v>108</v>
      </c>
      <c r="BH128" s="7">
        <v>2026</v>
      </c>
      <c r="BI128" s="6"/>
    </row>
    <row r="129" spans="1:61" s="7" customFormat="1" ht="32.1" customHeight="1" x14ac:dyDescent="0.25">
      <c r="A129" s="32" t="s">
        <v>208</v>
      </c>
      <c r="B129" s="32" t="s">
        <v>306</v>
      </c>
      <c r="C129" s="32" t="s">
        <v>307</v>
      </c>
      <c r="D129" s="38">
        <v>0</v>
      </c>
      <c r="E129" s="38">
        <v>0</v>
      </c>
      <c r="F129" s="38" t="s">
        <v>108</v>
      </c>
      <c r="G129" s="38" t="s">
        <v>108</v>
      </c>
      <c r="H129" s="38">
        <v>0</v>
      </c>
      <c r="I129" s="38">
        <v>0</v>
      </c>
      <c r="J129" s="38">
        <v>3.5999999999999997E-2</v>
      </c>
      <c r="K129" s="38">
        <v>0</v>
      </c>
      <c r="L129" s="38">
        <v>0</v>
      </c>
      <c r="M129" s="38">
        <v>0</v>
      </c>
      <c r="N129" s="38" t="s">
        <v>108</v>
      </c>
      <c r="O129" s="38" t="s">
        <v>108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 t="s">
        <v>108</v>
      </c>
      <c r="W129" s="38">
        <v>0</v>
      </c>
      <c r="X129" s="38" t="s">
        <v>108</v>
      </c>
      <c r="Y129" s="38" t="s">
        <v>108</v>
      </c>
      <c r="Z129" s="38">
        <v>0</v>
      </c>
      <c r="AA129" s="38">
        <v>0</v>
      </c>
      <c r="AB129" s="38">
        <v>0.39600000000000002</v>
      </c>
      <c r="AC129" s="38">
        <v>0</v>
      </c>
      <c r="AD129" s="38">
        <v>0</v>
      </c>
      <c r="AE129" s="38">
        <v>0</v>
      </c>
      <c r="AF129" s="38">
        <v>0</v>
      </c>
      <c r="AG129" s="38">
        <v>0</v>
      </c>
      <c r="AH129" s="38">
        <v>0</v>
      </c>
      <c r="AI129" s="38">
        <v>0</v>
      </c>
      <c r="AJ129" s="38">
        <v>0</v>
      </c>
      <c r="AK129" s="38">
        <v>0</v>
      </c>
      <c r="AL129" s="38">
        <v>0</v>
      </c>
      <c r="AM129" s="38">
        <v>0</v>
      </c>
      <c r="AN129" s="38">
        <v>0</v>
      </c>
      <c r="AO129" s="38">
        <v>0</v>
      </c>
      <c r="AP129" s="38">
        <v>0</v>
      </c>
      <c r="AQ129" s="38">
        <v>0</v>
      </c>
      <c r="AR129" s="47">
        <v>0</v>
      </c>
      <c r="AS129" s="38">
        <v>0</v>
      </c>
      <c r="AT129" s="38">
        <v>0</v>
      </c>
      <c r="AU129" s="38">
        <v>0</v>
      </c>
      <c r="AV129" s="38">
        <v>0</v>
      </c>
      <c r="AW129" s="38">
        <v>0</v>
      </c>
      <c r="AX129" s="38">
        <v>0</v>
      </c>
      <c r="AY129" s="38">
        <v>0</v>
      </c>
      <c r="AZ129" s="38">
        <v>0</v>
      </c>
      <c r="BA129" s="38">
        <v>0</v>
      </c>
      <c r="BB129" s="38">
        <v>0</v>
      </c>
      <c r="BC129" s="38">
        <v>0</v>
      </c>
      <c r="BD129" s="38">
        <v>0</v>
      </c>
      <c r="BE129" s="38">
        <v>0</v>
      </c>
      <c r="BF129" s="38" t="s">
        <v>108</v>
      </c>
      <c r="BG129" s="38" t="s">
        <v>108</v>
      </c>
      <c r="BH129" s="7">
        <v>2026</v>
      </c>
      <c r="BI129" s="6"/>
    </row>
    <row r="130" spans="1:61" s="7" customFormat="1" ht="32.1" customHeight="1" x14ac:dyDescent="0.25">
      <c r="A130" s="32" t="s">
        <v>208</v>
      </c>
      <c r="B130" s="32" t="s">
        <v>308</v>
      </c>
      <c r="C130" s="32" t="s">
        <v>309</v>
      </c>
      <c r="D130" s="38">
        <v>0</v>
      </c>
      <c r="E130" s="38">
        <v>0</v>
      </c>
      <c r="F130" s="38" t="s">
        <v>108</v>
      </c>
      <c r="G130" s="38" t="s">
        <v>108</v>
      </c>
      <c r="H130" s="38">
        <v>0</v>
      </c>
      <c r="I130" s="38">
        <v>0</v>
      </c>
      <c r="J130" s="38">
        <v>4.5999999999999999E-2</v>
      </c>
      <c r="K130" s="38">
        <v>0</v>
      </c>
      <c r="L130" s="38">
        <v>0</v>
      </c>
      <c r="M130" s="38">
        <v>0</v>
      </c>
      <c r="N130" s="38" t="s">
        <v>108</v>
      </c>
      <c r="O130" s="38" t="s">
        <v>108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 t="s">
        <v>108</v>
      </c>
      <c r="W130" s="38">
        <v>0</v>
      </c>
      <c r="X130" s="38" t="s">
        <v>108</v>
      </c>
      <c r="Y130" s="38" t="s">
        <v>108</v>
      </c>
      <c r="Z130" s="38">
        <v>0</v>
      </c>
      <c r="AA130" s="38">
        <v>0</v>
      </c>
      <c r="AB130" s="38">
        <v>0.50600000000000001</v>
      </c>
      <c r="AC130" s="38">
        <v>0</v>
      </c>
      <c r="AD130" s="38">
        <v>0</v>
      </c>
      <c r="AE130" s="38">
        <v>0</v>
      </c>
      <c r="AF130" s="38">
        <v>0</v>
      </c>
      <c r="AG130" s="38">
        <v>0</v>
      </c>
      <c r="AH130" s="38">
        <v>0</v>
      </c>
      <c r="AI130" s="38">
        <v>0</v>
      </c>
      <c r="AJ130" s="38"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47">
        <v>0</v>
      </c>
      <c r="AS130" s="38">
        <v>0</v>
      </c>
      <c r="AT130" s="38"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v>0</v>
      </c>
      <c r="AZ130" s="38">
        <v>0</v>
      </c>
      <c r="BA130" s="38">
        <v>0</v>
      </c>
      <c r="BB130" s="38">
        <v>0</v>
      </c>
      <c r="BC130" s="38">
        <v>0</v>
      </c>
      <c r="BD130" s="38">
        <v>0</v>
      </c>
      <c r="BE130" s="38">
        <v>0</v>
      </c>
      <c r="BF130" s="38" t="s">
        <v>108</v>
      </c>
      <c r="BG130" s="38" t="s">
        <v>108</v>
      </c>
      <c r="BH130" s="7">
        <v>2026</v>
      </c>
      <c r="BI130" s="6"/>
    </row>
    <row r="131" spans="1:61" s="7" customFormat="1" ht="63" customHeight="1" x14ac:dyDescent="0.25">
      <c r="A131" s="32" t="s">
        <v>208</v>
      </c>
      <c r="B131" s="32" t="s">
        <v>310</v>
      </c>
      <c r="C131" s="32" t="s">
        <v>311</v>
      </c>
      <c r="D131" s="38">
        <v>0</v>
      </c>
      <c r="E131" s="38">
        <v>0</v>
      </c>
      <c r="F131" s="38" t="s">
        <v>108</v>
      </c>
      <c r="G131" s="38" t="s">
        <v>108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 t="s">
        <v>108</v>
      </c>
      <c r="O131" s="38" t="s">
        <v>108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 t="s">
        <v>108</v>
      </c>
      <c r="W131" s="38">
        <v>0</v>
      </c>
      <c r="X131" s="38" t="s">
        <v>108</v>
      </c>
      <c r="Y131" s="38" t="s">
        <v>108</v>
      </c>
      <c r="Z131" s="38">
        <v>0.4</v>
      </c>
      <c r="AA131" s="38">
        <v>0</v>
      </c>
      <c r="AB131" s="38">
        <v>0</v>
      </c>
      <c r="AC131" s="38">
        <v>0</v>
      </c>
      <c r="AD131" s="38">
        <v>0</v>
      </c>
      <c r="AE131" s="38">
        <v>0</v>
      </c>
      <c r="AF131" s="51">
        <v>2</v>
      </c>
      <c r="AG131" s="38">
        <v>0</v>
      </c>
      <c r="AH131" s="38">
        <v>0</v>
      </c>
      <c r="AI131" s="38">
        <v>0</v>
      </c>
      <c r="AJ131" s="38">
        <v>0</v>
      </c>
      <c r="AK131" s="38">
        <v>0</v>
      </c>
      <c r="AL131" s="38">
        <v>0</v>
      </c>
      <c r="AM131" s="38">
        <v>0</v>
      </c>
      <c r="AN131" s="38">
        <v>0</v>
      </c>
      <c r="AO131" s="38">
        <v>0</v>
      </c>
      <c r="AP131" s="38">
        <v>0</v>
      </c>
      <c r="AQ131" s="38">
        <v>0</v>
      </c>
      <c r="AR131" s="47">
        <v>0</v>
      </c>
      <c r="AS131" s="38">
        <v>0</v>
      </c>
      <c r="AT131" s="38">
        <v>0</v>
      </c>
      <c r="AU131" s="38">
        <v>0</v>
      </c>
      <c r="AV131" s="38">
        <v>0</v>
      </c>
      <c r="AW131" s="38">
        <v>0</v>
      </c>
      <c r="AX131" s="38">
        <v>0</v>
      </c>
      <c r="AY131" s="38">
        <v>0</v>
      </c>
      <c r="AZ131" s="38">
        <v>0</v>
      </c>
      <c r="BA131" s="38">
        <v>0</v>
      </c>
      <c r="BB131" s="38">
        <v>0</v>
      </c>
      <c r="BC131" s="38">
        <v>0</v>
      </c>
      <c r="BD131" s="38">
        <v>0</v>
      </c>
      <c r="BE131" s="38">
        <v>0</v>
      </c>
      <c r="BF131" s="38" t="s">
        <v>108</v>
      </c>
      <c r="BG131" s="38" t="s">
        <v>108</v>
      </c>
      <c r="BH131" s="7">
        <v>2026</v>
      </c>
      <c r="BI131" s="6"/>
    </row>
    <row r="132" spans="1:61" s="6" customFormat="1" ht="15.95" customHeight="1" x14ac:dyDescent="0.25">
      <c r="A132" s="32" t="s">
        <v>208</v>
      </c>
      <c r="B132" s="32" t="s">
        <v>312</v>
      </c>
      <c r="C132" s="32" t="s">
        <v>313</v>
      </c>
      <c r="D132" s="38">
        <v>0</v>
      </c>
      <c r="E132" s="38">
        <v>0</v>
      </c>
      <c r="F132" s="38" t="s">
        <v>108</v>
      </c>
      <c r="G132" s="38" t="s">
        <v>108</v>
      </c>
      <c r="H132" s="38">
        <v>0</v>
      </c>
      <c r="I132" s="38">
        <v>0</v>
      </c>
      <c r="J132" s="38">
        <v>0</v>
      </c>
      <c r="K132" s="38">
        <v>0</v>
      </c>
      <c r="L132" s="38">
        <v>0.01</v>
      </c>
      <c r="M132" s="38">
        <v>0</v>
      </c>
      <c r="N132" s="38" t="s">
        <v>108</v>
      </c>
      <c r="O132" s="38" t="s">
        <v>108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 t="s">
        <v>108</v>
      </c>
      <c r="W132" s="38">
        <v>0</v>
      </c>
      <c r="X132" s="38" t="s">
        <v>108</v>
      </c>
      <c r="Y132" s="38" t="s">
        <v>108</v>
      </c>
      <c r="Z132" s="38">
        <v>0</v>
      </c>
      <c r="AA132" s="38">
        <v>0</v>
      </c>
      <c r="AB132" s="38">
        <v>0</v>
      </c>
      <c r="AC132" s="38">
        <v>0</v>
      </c>
      <c r="AD132" s="38">
        <v>0.14000000000000001</v>
      </c>
      <c r="AE132" s="38">
        <v>0</v>
      </c>
      <c r="AF132" s="38">
        <v>0</v>
      </c>
      <c r="AG132" s="38">
        <v>0</v>
      </c>
      <c r="AH132" s="38">
        <v>0</v>
      </c>
      <c r="AI132" s="38">
        <v>0</v>
      </c>
      <c r="AJ132" s="38"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v>0</v>
      </c>
      <c r="AP132" s="38">
        <v>0</v>
      </c>
      <c r="AQ132" s="38">
        <v>0</v>
      </c>
      <c r="AR132" s="47">
        <v>0</v>
      </c>
      <c r="AS132" s="38">
        <v>0</v>
      </c>
      <c r="AT132" s="38"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v>0</v>
      </c>
      <c r="AZ132" s="38">
        <v>0</v>
      </c>
      <c r="BA132" s="38">
        <v>0</v>
      </c>
      <c r="BB132" s="38">
        <v>0</v>
      </c>
      <c r="BC132" s="38">
        <v>0</v>
      </c>
      <c r="BD132" s="38">
        <v>0</v>
      </c>
      <c r="BE132" s="38">
        <v>0</v>
      </c>
      <c r="BF132" s="38" t="s">
        <v>108</v>
      </c>
      <c r="BG132" s="38" t="s">
        <v>108</v>
      </c>
      <c r="BH132" s="7"/>
    </row>
    <row r="133" spans="1:61" s="7" customFormat="1" ht="48" customHeight="1" x14ac:dyDescent="0.25">
      <c r="A133" s="32" t="s">
        <v>208</v>
      </c>
      <c r="B133" s="32" t="s">
        <v>314</v>
      </c>
      <c r="C133" s="32" t="s">
        <v>315</v>
      </c>
      <c r="D133" s="38">
        <v>0</v>
      </c>
      <c r="E133" s="38">
        <v>0</v>
      </c>
      <c r="F133" s="38" t="s">
        <v>108</v>
      </c>
      <c r="G133" s="38" t="s">
        <v>108</v>
      </c>
      <c r="H133" s="38">
        <v>0</v>
      </c>
      <c r="I133" s="38">
        <v>0</v>
      </c>
      <c r="J133" s="38">
        <v>0</v>
      </c>
      <c r="K133" s="38">
        <v>0</v>
      </c>
      <c r="L133" s="38">
        <v>-6.8000000000000005E-2</v>
      </c>
      <c r="M133" s="38">
        <v>0</v>
      </c>
      <c r="N133" s="38" t="s">
        <v>108</v>
      </c>
      <c r="O133" s="38" t="s">
        <v>108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 t="s">
        <v>108</v>
      </c>
      <c r="W133" s="38">
        <v>0</v>
      </c>
      <c r="X133" s="38" t="s">
        <v>108</v>
      </c>
      <c r="Y133" s="38" t="s">
        <v>108</v>
      </c>
      <c r="Z133" s="38">
        <v>0</v>
      </c>
      <c r="AA133" s="38">
        <v>0</v>
      </c>
      <c r="AB133" s="38">
        <v>0</v>
      </c>
      <c r="AC133" s="38">
        <v>0</v>
      </c>
      <c r="AD133" s="38">
        <v>0.21</v>
      </c>
      <c r="AE133" s="38">
        <v>0</v>
      </c>
      <c r="AF133" s="38">
        <v>0</v>
      </c>
      <c r="AG133" s="38">
        <v>0</v>
      </c>
      <c r="AH133" s="38">
        <v>0</v>
      </c>
      <c r="AI133" s="38">
        <v>0</v>
      </c>
      <c r="AJ133" s="38">
        <v>0</v>
      </c>
      <c r="AK133" s="38">
        <v>0</v>
      </c>
      <c r="AL133" s="38">
        <v>0</v>
      </c>
      <c r="AM133" s="38">
        <v>0</v>
      </c>
      <c r="AN133" s="38">
        <v>0</v>
      </c>
      <c r="AO133" s="38">
        <v>0</v>
      </c>
      <c r="AP133" s="38">
        <v>0</v>
      </c>
      <c r="AQ133" s="38">
        <v>0</v>
      </c>
      <c r="AR133" s="47">
        <v>0</v>
      </c>
      <c r="AS133" s="38">
        <v>0</v>
      </c>
      <c r="AT133" s="38">
        <v>0</v>
      </c>
      <c r="AU133" s="38">
        <v>0</v>
      </c>
      <c r="AV133" s="38">
        <v>0</v>
      </c>
      <c r="AW133" s="38">
        <v>0</v>
      </c>
      <c r="AX133" s="38">
        <v>0</v>
      </c>
      <c r="AY133" s="38">
        <v>0</v>
      </c>
      <c r="AZ133" s="38">
        <v>0</v>
      </c>
      <c r="BA133" s="38">
        <v>0</v>
      </c>
      <c r="BB133" s="38">
        <v>0</v>
      </c>
      <c r="BC133" s="38">
        <v>0</v>
      </c>
      <c r="BD133" s="38">
        <v>0</v>
      </c>
      <c r="BE133" s="38">
        <v>0</v>
      </c>
      <c r="BF133" s="38" t="s">
        <v>108</v>
      </c>
      <c r="BG133" s="38" t="s">
        <v>108</v>
      </c>
      <c r="BH133" s="7" t="s">
        <v>119</v>
      </c>
      <c r="BI133" s="6"/>
    </row>
    <row r="134" spans="1:61" s="7" customFormat="1" ht="48" customHeight="1" x14ac:dyDescent="0.25">
      <c r="A134" s="32" t="s">
        <v>208</v>
      </c>
      <c r="B134" s="32" t="s">
        <v>316</v>
      </c>
      <c r="C134" s="32" t="s">
        <v>317</v>
      </c>
      <c r="D134" s="38">
        <v>0</v>
      </c>
      <c r="E134" s="38">
        <v>0</v>
      </c>
      <c r="F134" s="38" t="s">
        <v>108</v>
      </c>
      <c r="G134" s="38" t="s">
        <v>108</v>
      </c>
      <c r="H134" s="38">
        <v>0</v>
      </c>
      <c r="I134" s="38">
        <v>0</v>
      </c>
      <c r="J134" s="38">
        <v>0.158</v>
      </c>
      <c r="K134" s="38">
        <v>0</v>
      </c>
      <c r="L134" s="38">
        <v>0</v>
      </c>
      <c r="M134" s="38">
        <v>0</v>
      </c>
      <c r="N134" s="38" t="s">
        <v>108</v>
      </c>
      <c r="O134" s="38" t="s">
        <v>108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 t="s">
        <v>108</v>
      </c>
      <c r="W134" s="38">
        <v>0</v>
      </c>
      <c r="X134" s="38" t="s">
        <v>108</v>
      </c>
      <c r="Y134" s="38" t="s">
        <v>108</v>
      </c>
      <c r="Z134" s="38">
        <v>0</v>
      </c>
      <c r="AA134" s="38">
        <v>0</v>
      </c>
      <c r="AB134" s="38">
        <v>0.32300000000000001</v>
      </c>
      <c r="AC134" s="38">
        <v>0</v>
      </c>
      <c r="AD134" s="38">
        <v>0</v>
      </c>
      <c r="AE134" s="38">
        <v>0</v>
      </c>
      <c r="AF134" s="38">
        <v>0</v>
      </c>
      <c r="AG134" s="38">
        <v>0</v>
      </c>
      <c r="AH134" s="38">
        <v>0</v>
      </c>
      <c r="AI134" s="38">
        <v>0</v>
      </c>
      <c r="AJ134" s="38">
        <v>0</v>
      </c>
      <c r="AK134" s="38">
        <v>0</v>
      </c>
      <c r="AL134" s="38">
        <v>0</v>
      </c>
      <c r="AM134" s="38">
        <v>0</v>
      </c>
      <c r="AN134" s="38">
        <v>0</v>
      </c>
      <c r="AO134" s="38">
        <v>0</v>
      </c>
      <c r="AP134" s="38">
        <v>0</v>
      </c>
      <c r="AQ134" s="38">
        <v>0</v>
      </c>
      <c r="AR134" s="47">
        <v>0</v>
      </c>
      <c r="AS134" s="38">
        <v>0</v>
      </c>
      <c r="AT134" s="38">
        <v>0</v>
      </c>
      <c r="AU134" s="38">
        <v>0</v>
      </c>
      <c r="AV134" s="38">
        <v>0</v>
      </c>
      <c r="AW134" s="38">
        <v>0</v>
      </c>
      <c r="AX134" s="38">
        <v>0</v>
      </c>
      <c r="AY134" s="38">
        <v>0</v>
      </c>
      <c r="AZ134" s="38">
        <v>0</v>
      </c>
      <c r="BA134" s="38">
        <v>0</v>
      </c>
      <c r="BB134" s="38">
        <v>0</v>
      </c>
      <c r="BC134" s="38">
        <v>0</v>
      </c>
      <c r="BD134" s="38">
        <v>0</v>
      </c>
      <c r="BE134" s="38">
        <v>0</v>
      </c>
      <c r="BF134" s="38" t="s">
        <v>108</v>
      </c>
      <c r="BG134" s="38" t="s">
        <v>108</v>
      </c>
      <c r="BH134" s="7" t="s">
        <v>119</v>
      </c>
      <c r="BI134" s="6"/>
    </row>
    <row r="135" spans="1:61" s="7" customFormat="1" ht="32.1" customHeight="1" x14ac:dyDescent="0.25">
      <c r="A135" s="4" t="s">
        <v>318</v>
      </c>
      <c r="B135" s="4" t="s">
        <v>319</v>
      </c>
      <c r="C135" s="4" t="s">
        <v>104</v>
      </c>
      <c r="D135" s="39">
        <f t="shared" ref="D135:AI135" si="44">SUMIFS(D:D,$C:$C,"&lt;&gt;Г",$A:$A,$A135)</f>
        <v>0</v>
      </c>
      <c r="E135" s="39">
        <f t="shared" si="44"/>
        <v>0</v>
      </c>
      <c r="F135" s="39">
        <f t="shared" si="44"/>
        <v>0</v>
      </c>
      <c r="G135" s="39">
        <f t="shared" si="44"/>
        <v>0</v>
      </c>
      <c r="H135" s="39">
        <f t="shared" si="44"/>
        <v>0</v>
      </c>
      <c r="I135" s="39">
        <f t="shared" si="44"/>
        <v>0</v>
      </c>
      <c r="J135" s="39">
        <f t="shared" si="44"/>
        <v>0</v>
      </c>
      <c r="K135" s="39">
        <f t="shared" si="44"/>
        <v>0</v>
      </c>
      <c r="L135" s="39">
        <f t="shared" si="44"/>
        <v>0</v>
      </c>
      <c r="M135" s="39">
        <f t="shared" si="44"/>
        <v>0</v>
      </c>
      <c r="N135" s="39">
        <f t="shared" si="44"/>
        <v>0</v>
      </c>
      <c r="O135" s="39">
        <f t="shared" si="44"/>
        <v>0</v>
      </c>
      <c r="P135" s="39">
        <f t="shared" si="44"/>
        <v>0</v>
      </c>
      <c r="Q135" s="39">
        <f t="shared" si="44"/>
        <v>0</v>
      </c>
      <c r="R135" s="39">
        <f t="shared" si="44"/>
        <v>0</v>
      </c>
      <c r="S135" s="39">
        <f t="shared" si="44"/>
        <v>0</v>
      </c>
      <c r="T135" s="39">
        <f t="shared" si="44"/>
        <v>0</v>
      </c>
      <c r="U135" s="39">
        <f t="shared" si="44"/>
        <v>0</v>
      </c>
      <c r="V135" s="39">
        <f t="shared" si="44"/>
        <v>0</v>
      </c>
      <c r="W135" s="39">
        <f t="shared" si="44"/>
        <v>0</v>
      </c>
      <c r="X135" s="39">
        <f t="shared" si="44"/>
        <v>0</v>
      </c>
      <c r="Y135" s="39">
        <f t="shared" si="44"/>
        <v>0</v>
      </c>
      <c r="Z135" s="39">
        <f t="shared" si="44"/>
        <v>0</v>
      </c>
      <c r="AA135" s="39">
        <f t="shared" si="44"/>
        <v>0</v>
      </c>
      <c r="AB135" s="39">
        <f t="shared" si="44"/>
        <v>0</v>
      </c>
      <c r="AC135" s="39">
        <f t="shared" si="44"/>
        <v>0</v>
      </c>
      <c r="AD135" s="39">
        <f t="shared" si="44"/>
        <v>0</v>
      </c>
      <c r="AE135" s="39">
        <f t="shared" si="44"/>
        <v>0</v>
      </c>
      <c r="AF135" s="39">
        <f t="shared" si="44"/>
        <v>0</v>
      </c>
      <c r="AG135" s="39">
        <f t="shared" si="44"/>
        <v>0</v>
      </c>
      <c r="AH135" s="39">
        <f t="shared" si="44"/>
        <v>0</v>
      </c>
      <c r="AI135" s="39">
        <f t="shared" si="44"/>
        <v>0</v>
      </c>
      <c r="AJ135" s="39">
        <f t="shared" ref="AJ135:BG135" si="45">SUMIFS(AJ:AJ,$C:$C,"&lt;&gt;Г",$A:$A,$A135)</f>
        <v>0</v>
      </c>
      <c r="AK135" s="39">
        <f t="shared" si="45"/>
        <v>0</v>
      </c>
      <c r="AL135" s="39">
        <f t="shared" si="45"/>
        <v>0</v>
      </c>
      <c r="AM135" s="39">
        <f t="shared" si="45"/>
        <v>0</v>
      </c>
      <c r="AN135" s="39">
        <f t="shared" si="45"/>
        <v>0</v>
      </c>
      <c r="AO135" s="39">
        <f t="shared" si="45"/>
        <v>0</v>
      </c>
      <c r="AP135" s="39">
        <f t="shared" si="45"/>
        <v>0</v>
      </c>
      <c r="AQ135" s="39">
        <f t="shared" si="45"/>
        <v>0</v>
      </c>
      <c r="AR135" s="2">
        <f t="shared" si="45"/>
        <v>0</v>
      </c>
      <c r="AS135" s="39">
        <f t="shared" si="45"/>
        <v>0</v>
      </c>
      <c r="AT135" s="39">
        <f t="shared" si="45"/>
        <v>0</v>
      </c>
      <c r="AU135" s="39">
        <f t="shared" si="45"/>
        <v>0</v>
      </c>
      <c r="AV135" s="39">
        <f t="shared" si="45"/>
        <v>0</v>
      </c>
      <c r="AW135" s="39">
        <f t="shared" si="45"/>
        <v>0</v>
      </c>
      <c r="AX135" s="39">
        <f t="shared" si="45"/>
        <v>0</v>
      </c>
      <c r="AY135" s="39">
        <f t="shared" si="45"/>
        <v>0</v>
      </c>
      <c r="AZ135" s="39">
        <f t="shared" si="45"/>
        <v>0</v>
      </c>
      <c r="BA135" s="39">
        <f t="shared" si="45"/>
        <v>0</v>
      </c>
      <c r="BB135" s="39">
        <f t="shared" si="45"/>
        <v>0</v>
      </c>
      <c r="BC135" s="39">
        <f t="shared" si="45"/>
        <v>0</v>
      </c>
      <c r="BD135" s="39">
        <f t="shared" si="45"/>
        <v>32.176842919999999</v>
      </c>
      <c r="BE135" s="39">
        <f t="shared" si="45"/>
        <v>0</v>
      </c>
      <c r="BF135" s="39">
        <f t="shared" si="45"/>
        <v>0</v>
      </c>
      <c r="BG135" s="39">
        <f t="shared" si="45"/>
        <v>0</v>
      </c>
      <c r="BH135" s="7" t="s">
        <v>119</v>
      </c>
      <c r="BI135" s="6"/>
    </row>
    <row r="136" spans="1:61" s="7" customFormat="1" ht="32.1" customHeight="1" x14ac:dyDescent="0.25">
      <c r="A136" s="32" t="s">
        <v>318</v>
      </c>
      <c r="B136" s="32" t="s">
        <v>320</v>
      </c>
      <c r="C136" s="32" t="s">
        <v>321</v>
      </c>
      <c r="D136" s="38">
        <v>0</v>
      </c>
      <c r="E136" s="38">
        <v>0</v>
      </c>
      <c r="F136" s="38" t="s">
        <v>108</v>
      </c>
      <c r="G136" s="38" t="s">
        <v>108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8" t="s">
        <v>108</v>
      </c>
      <c r="O136" s="38" t="s">
        <v>108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 t="s">
        <v>108</v>
      </c>
      <c r="W136" s="38">
        <v>0</v>
      </c>
      <c r="X136" s="38" t="s">
        <v>108</v>
      </c>
      <c r="Y136" s="38" t="s">
        <v>108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0</v>
      </c>
      <c r="AF136" s="38">
        <v>0</v>
      </c>
      <c r="AG136" s="38">
        <v>0</v>
      </c>
      <c r="AH136" s="38">
        <v>0</v>
      </c>
      <c r="AI136" s="38">
        <v>0</v>
      </c>
      <c r="AJ136" s="38"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v>0</v>
      </c>
      <c r="AP136" s="38">
        <v>0</v>
      </c>
      <c r="AQ136" s="38">
        <v>0</v>
      </c>
      <c r="AR136" s="47">
        <v>0</v>
      </c>
      <c r="AS136" s="38">
        <v>0</v>
      </c>
      <c r="AT136" s="38"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v>0</v>
      </c>
      <c r="AZ136" s="38">
        <v>0</v>
      </c>
      <c r="BA136" s="38">
        <v>0</v>
      </c>
      <c r="BB136" s="38">
        <v>0</v>
      </c>
      <c r="BC136" s="38">
        <v>0</v>
      </c>
      <c r="BD136" s="38">
        <v>3.04809888</v>
      </c>
      <c r="BE136" s="38">
        <v>0</v>
      </c>
      <c r="BF136" s="38" t="s">
        <v>108</v>
      </c>
      <c r="BG136" s="38" t="s">
        <v>108</v>
      </c>
      <c r="BH136" s="7" t="s">
        <v>119</v>
      </c>
      <c r="BI136" s="6"/>
    </row>
    <row r="137" spans="1:61" s="7" customFormat="1" ht="32.1" customHeight="1" x14ac:dyDescent="0.25">
      <c r="A137" s="32" t="s">
        <v>318</v>
      </c>
      <c r="B137" s="32" t="s">
        <v>320</v>
      </c>
      <c r="C137" s="32" t="s">
        <v>322</v>
      </c>
      <c r="D137" s="38">
        <v>0</v>
      </c>
      <c r="E137" s="38">
        <v>0</v>
      </c>
      <c r="F137" s="38" t="s">
        <v>108</v>
      </c>
      <c r="G137" s="38" t="s">
        <v>108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8" t="s">
        <v>108</v>
      </c>
      <c r="O137" s="38" t="s">
        <v>108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 t="s">
        <v>108</v>
      </c>
      <c r="W137" s="38">
        <v>0</v>
      </c>
      <c r="X137" s="38" t="s">
        <v>108</v>
      </c>
      <c r="Y137" s="38" t="s">
        <v>108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38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38">
        <v>0</v>
      </c>
      <c r="AN137" s="38">
        <v>0</v>
      </c>
      <c r="AO137" s="38">
        <v>0</v>
      </c>
      <c r="AP137" s="38">
        <v>0</v>
      </c>
      <c r="AQ137" s="38">
        <v>0</v>
      </c>
      <c r="AR137" s="47">
        <v>0</v>
      </c>
      <c r="AS137" s="38">
        <v>0</v>
      </c>
      <c r="AT137" s="38"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38">
        <v>0</v>
      </c>
      <c r="BB137" s="38">
        <v>0</v>
      </c>
      <c r="BC137" s="38">
        <v>0</v>
      </c>
      <c r="BD137" s="38">
        <v>3.04809888</v>
      </c>
      <c r="BE137" s="38">
        <v>0</v>
      </c>
      <c r="BF137" s="38" t="s">
        <v>108</v>
      </c>
      <c r="BG137" s="38" t="s">
        <v>108</v>
      </c>
      <c r="BH137" s="7" t="s">
        <v>119</v>
      </c>
      <c r="BI137" s="6"/>
    </row>
    <row r="138" spans="1:61" s="7" customFormat="1" ht="32.1" customHeight="1" x14ac:dyDescent="0.25">
      <c r="A138" s="32" t="s">
        <v>318</v>
      </c>
      <c r="B138" s="32" t="s">
        <v>320</v>
      </c>
      <c r="C138" s="32" t="s">
        <v>323</v>
      </c>
      <c r="D138" s="38">
        <v>0</v>
      </c>
      <c r="E138" s="38">
        <v>0</v>
      </c>
      <c r="F138" s="38" t="s">
        <v>108</v>
      </c>
      <c r="G138" s="38" t="s">
        <v>108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 t="s">
        <v>108</v>
      </c>
      <c r="O138" s="38" t="s">
        <v>108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 t="s">
        <v>108</v>
      </c>
      <c r="W138" s="38">
        <v>0</v>
      </c>
      <c r="X138" s="38" t="s">
        <v>108</v>
      </c>
      <c r="Y138" s="38" t="s">
        <v>108</v>
      </c>
      <c r="Z138" s="38">
        <v>0</v>
      </c>
      <c r="AA138" s="38">
        <v>0</v>
      </c>
      <c r="AB138" s="38">
        <v>0</v>
      </c>
      <c r="AC138" s="38">
        <v>0</v>
      </c>
      <c r="AD138" s="38">
        <v>0</v>
      </c>
      <c r="AE138" s="38">
        <v>0</v>
      </c>
      <c r="AF138" s="38">
        <v>0</v>
      </c>
      <c r="AG138" s="38">
        <v>0</v>
      </c>
      <c r="AH138" s="38">
        <v>0</v>
      </c>
      <c r="AI138" s="38">
        <v>0</v>
      </c>
      <c r="AJ138" s="38">
        <v>0</v>
      </c>
      <c r="AK138" s="38">
        <v>0</v>
      </c>
      <c r="AL138" s="38">
        <v>0</v>
      </c>
      <c r="AM138" s="38">
        <v>0</v>
      </c>
      <c r="AN138" s="38">
        <v>0</v>
      </c>
      <c r="AO138" s="38">
        <v>0</v>
      </c>
      <c r="AP138" s="38">
        <v>0</v>
      </c>
      <c r="AQ138" s="38">
        <v>0</v>
      </c>
      <c r="AR138" s="47">
        <v>0</v>
      </c>
      <c r="AS138" s="38">
        <v>0</v>
      </c>
      <c r="AT138" s="38"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v>0</v>
      </c>
      <c r="AZ138" s="38">
        <v>0</v>
      </c>
      <c r="BA138" s="38">
        <v>0</v>
      </c>
      <c r="BB138" s="38">
        <v>0</v>
      </c>
      <c r="BC138" s="38">
        <v>0</v>
      </c>
      <c r="BD138" s="38">
        <v>3.04809888</v>
      </c>
      <c r="BE138" s="38">
        <v>0</v>
      </c>
      <c r="BF138" s="38" t="s">
        <v>108</v>
      </c>
      <c r="BG138" s="38" t="s">
        <v>108</v>
      </c>
      <c r="BH138" s="7" t="s">
        <v>119</v>
      </c>
      <c r="BI138" s="6"/>
    </row>
    <row r="139" spans="1:61" s="7" customFormat="1" ht="15.95" customHeight="1" x14ac:dyDescent="0.25">
      <c r="A139" s="32" t="s">
        <v>318</v>
      </c>
      <c r="B139" s="32" t="s">
        <v>324</v>
      </c>
      <c r="C139" s="32" t="s">
        <v>325</v>
      </c>
      <c r="D139" s="38">
        <v>0</v>
      </c>
      <c r="E139" s="38">
        <v>0</v>
      </c>
      <c r="F139" s="38" t="s">
        <v>108</v>
      </c>
      <c r="G139" s="38" t="s">
        <v>108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8" t="s">
        <v>108</v>
      </c>
      <c r="O139" s="38" t="s">
        <v>108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 t="s">
        <v>108</v>
      </c>
      <c r="W139" s="38">
        <v>0</v>
      </c>
      <c r="X139" s="38" t="s">
        <v>108</v>
      </c>
      <c r="Y139" s="38" t="s">
        <v>108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0</v>
      </c>
      <c r="AF139" s="38">
        <v>0</v>
      </c>
      <c r="AG139" s="38">
        <v>0</v>
      </c>
      <c r="AH139" s="38">
        <v>0</v>
      </c>
      <c r="AI139" s="38">
        <v>0</v>
      </c>
      <c r="AJ139" s="38">
        <v>0</v>
      </c>
      <c r="AK139" s="38">
        <v>0</v>
      </c>
      <c r="AL139" s="38">
        <v>0</v>
      </c>
      <c r="AM139" s="38">
        <v>0</v>
      </c>
      <c r="AN139" s="38">
        <v>0</v>
      </c>
      <c r="AO139" s="38">
        <v>0</v>
      </c>
      <c r="AP139" s="38">
        <v>0</v>
      </c>
      <c r="AQ139" s="38">
        <v>0</v>
      </c>
      <c r="AR139" s="47">
        <v>0</v>
      </c>
      <c r="AS139" s="38">
        <v>0</v>
      </c>
      <c r="AT139" s="38"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v>0</v>
      </c>
      <c r="AZ139" s="38">
        <v>0</v>
      </c>
      <c r="BA139" s="38">
        <v>0</v>
      </c>
      <c r="BB139" s="38">
        <v>0</v>
      </c>
      <c r="BC139" s="38">
        <v>0</v>
      </c>
      <c r="BD139" s="38">
        <v>3.04809888</v>
      </c>
      <c r="BE139" s="38">
        <v>0</v>
      </c>
      <c r="BF139" s="38" t="s">
        <v>108</v>
      </c>
      <c r="BG139" s="38" t="s">
        <v>108</v>
      </c>
      <c r="BH139" s="7" t="s">
        <v>119</v>
      </c>
      <c r="BI139" s="6"/>
    </row>
    <row r="140" spans="1:61" ht="31.5" x14ac:dyDescent="0.25">
      <c r="A140" s="32" t="s">
        <v>318</v>
      </c>
      <c r="B140" s="32" t="s">
        <v>326</v>
      </c>
      <c r="C140" s="32" t="s">
        <v>327</v>
      </c>
      <c r="D140" s="38">
        <v>0</v>
      </c>
      <c r="E140" s="38">
        <v>0</v>
      </c>
      <c r="F140" s="38" t="s">
        <v>108</v>
      </c>
      <c r="G140" s="38" t="s">
        <v>108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8" t="s">
        <v>108</v>
      </c>
      <c r="O140" s="38" t="s">
        <v>108</v>
      </c>
      <c r="P140" s="38">
        <v>0</v>
      </c>
      <c r="Q140" s="38">
        <v>0</v>
      </c>
      <c r="R140" s="38">
        <v>0</v>
      </c>
      <c r="S140" s="38">
        <v>0</v>
      </c>
      <c r="T140" s="38">
        <v>0</v>
      </c>
      <c r="U140" s="38">
        <v>0</v>
      </c>
      <c r="V140" s="38" t="s">
        <v>108</v>
      </c>
      <c r="W140" s="38">
        <v>0</v>
      </c>
      <c r="X140" s="38" t="s">
        <v>108</v>
      </c>
      <c r="Y140" s="38" t="s">
        <v>108</v>
      </c>
      <c r="Z140" s="38">
        <v>0</v>
      </c>
      <c r="AA140" s="38">
        <v>0</v>
      </c>
      <c r="AB140" s="38">
        <v>0</v>
      </c>
      <c r="AC140" s="38">
        <v>0</v>
      </c>
      <c r="AD140" s="38">
        <v>0</v>
      </c>
      <c r="AE140" s="38">
        <v>0</v>
      </c>
      <c r="AF140" s="38">
        <v>0</v>
      </c>
      <c r="AG140" s="38">
        <v>0</v>
      </c>
      <c r="AH140" s="38">
        <v>0</v>
      </c>
      <c r="AI140" s="38">
        <v>0</v>
      </c>
      <c r="AJ140" s="38">
        <v>0</v>
      </c>
      <c r="AK140" s="38">
        <v>0</v>
      </c>
      <c r="AL140" s="38">
        <v>0</v>
      </c>
      <c r="AM140" s="38">
        <v>0</v>
      </c>
      <c r="AN140" s="38">
        <v>0</v>
      </c>
      <c r="AO140" s="38">
        <v>0</v>
      </c>
      <c r="AP140" s="38">
        <v>0</v>
      </c>
      <c r="AQ140" s="38">
        <v>0</v>
      </c>
      <c r="AR140" s="47">
        <v>0</v>
      </c>
      <c r="AS140" s="38">
        <v>0</v>
      </c>
      <c r="AT140" s="38">
        <v>0</v>
      </c>
      <c r="AU140" s="38">
        <v>0</v>
      </c>
      <c r="AV140" s="38">
        <v>0</v>
      </c>
      <c r="AW140" s="38">
        <v>0</v>
      </c>
      <c r="AX140" s="38">
        <v>0</v>
      </c>
      <c r="AY140" s="38">
        <v>0</v>
      </c>
      <c r="AZ140" s="38">
        <v>0</v>
      </c>
      <c r="BA140" s="38">
        <v>0</v>
      </c>
      <c r="BB140" s="38">
        <v>0</v>
      </c>
      <c r="BC140" s="38">
        <v>0</v>
      </c>
      <c r="BD140" s="38">
        <v>3.04809888</v>
      </c>
      <c r="BE140" s="38">
        <v>0</v>
      </c>
      <c r="BF140" s="38" t="s">
        <v>108</v>
      </c>
      <c r="BG140" s="38" t="s">
        <v>108</v>
      </c>
      <c r="BI140" s="6"/>
    </row>
    <row r="141" spans="1:61" ht="31.5" x14ac:dyDescent="0.25">
      <c r="A141" s="32" t="s">
        <v>318</v>
      </c>
      <c r="B141" s="32" t="s">
        <v>328</v>
      </c>
      <c r="C141" s="32" t="s">
        <v>329</v>
      </c>
      <c r="D141" s="38">
        <v>0</v>
      </c>
      <c r="E141" s="38">
        <v>0</v>
      </c>
      <c r="F141" s="38" t="s">
        <v>108</v>
      </c>
      <c r="G141" s="38" t="s">
        <v>108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38" t="s">
        <v>108</v>
      </c>
      <c r="O141" s="38" t="s">
        <v>108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 t="s">
        <v>108</v>
      </c>
      <c r="W141" s="38">
        <v>0</v>
      </c>
      <c r="X141" s="38" t="s">
        <v>108</v>
      </c>
      <c r="Y141" s="38" t="s">
        <v>108</v>
      </c>
      <c r="Z141" s="38">
        <v>0</v>
      </c>
      <c r="AA141" s="38">
        <v>0</v>
      </c>
      <c r="AB141" s="38">
        <v>0</v>
      </c>
      <c r="AC141" s="38">
        <v>0</v>
      </c>
      <c r="AD141" s="38">
        <v>0</v>
      </c>
      <c r="AE141" s="38">
        <v>0</v>
      </c>
      <c r="AF141" s="38">
        <v>0</v>
      </c>
      <c r="AG141" s="38">
        <v>0</v>
      </c>
      <c r="AH141" s="38">
        <v>0</v>
      </c>
      <c r="AI141" s="38">
        <v>0</v>
      </c>
      <c r="AJ141" s="38">
        <v>0</v>
      </c>
      <c r="AK141" s="38">
        <v>0</v>
      </c>
      <c r="AL141" s="38">
        <v>0</v>
      </c>
      <c r="AM141" s="38">
        <v>0</v>
      </c>
      <c r="AN141" s="38">
        <v>0</v>
      </c>
      <c r="AO141" s="38">
        <v>0</v>
      </c>
      <c r="AP141" s="38">
        <v>0</v>
      </c>
      <c r="AQ141" s="38">
        <v>0</v>
      </c>
      <c r="AR141" s="47">
        <v>0</v>
      </c>
      <c r="AS141" s="38">
        <v>0</v>
      </c>
      <c r="AT141" s="38">
        <v>0</v>
      </c>
      <c r="AU141" s="38">
        <v>0</v>
      </c>
      <c r="AV141" s="38">
        <v>0</v>
      </c>
      <c r="AW141" s="38">
        <v>0</v>
      </c>
      <c r="AX141" s="38">
        <v>0</v>
      </c>
      <c r="AY141" s="38">
        <v>0</v>
      </c>
      <c r="AZ141" s="38">
        <v>0</v>
      </c>
      <c r="BA141" s="38">
        <v>0</v>
      </c>
      <c r="BB141" s="38">
        <v>0</v>
      </c>
      <c r="BC141" s="38">
        <v>0</v>
      </c>
      <c r="BD141" s="38">
        <v>5.0710519200000004</v>
      </c>
      <c r="BE141" s="38">
        <v>0</v>
      </c>
      <c r="BF141" s="38" t="s">
        <v>108</v>
      </c>
      <c r="BG141" s="38" t="s">
        <v>108</v>
      </c>
      <c r="BI141" s="6"/>
    </row>
    <row r="142" spans="1:61" ht="31.5" x14ac:dyDescent="0.25">
      <c r="A142" s="32" t="s">
        <v>318</v>
      </c>
      <c r="B142" s="32" t="s">
        <v>326</v>
      </c>
      <c r="C142" s="32" t="s">
        <v>330</v>
      </c>
      <c r="D142" s="38">
        <v>0</v>
      </c>
      <c r="E142" s="38">
        <v>0</v>
      </c>
      <c r="F142" s="38" t="s">
        <v>108</v>
      </c>
      <c r="G142" s="38" t="s">
        <v>108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38" t="s">
        <v>108</v>
      </c>
      <c r="O142" s="38" t="s">
        <v>108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 t="s">
        <v>108</v>
      </c>
      <c r="W142" s="38">
        <v>0</v>
      </c>
      <c r="X142" s="38" t="s">
        <v>108</v>
      </c>
      <c r="Y142" s="38" t="s">
        <v>108</v>
      </c>
      <c r="Z142" s="38">
        <v>0</v>
      </c>
      <c r="AA142" s="38">
        <v>0</v>
      </c>
      <c r="AB142" s="38">
        <v>0</v>
      </c>
      <c r="AC142" s="38">
        <v>0</v>
      </c>
      <c r="AD142" s="38">
        <v>0</v>
      </c>
      <c r="AE142" s="38">
        <v>0</v>
      </c>
      <c r="AF142" s="38">
        <v>0</v>
      </c>
      <c r="AG142" s="38">
        <v>0</v>
      </c>
      <c r="AH142" s="38">
        <v>0</v>
      </c>
      <c r="AI142" s="38">
        <v>0</v>
      </c>
      <c r="AJ142" s="38">
        <v>0</v>
      </c>
      <c r="AK142" s="38">
        <v>0</v>
      </c>
      <c r="AL142" s="38">
        <v>0</v>
      </c>
      <c r="AM142" s="38">
        <v>0</v>
      </c>
      <c r="AN142" s="38">
        <v>0</v>
      </c>
      <c r="AO142" s="38">
        <v>0</v>
      </c>
      <c r="AP142" s="38">
        <v>0</v>
      </c>
      <c r="AQ142" s="38">
        <v>0</v>
      </c>
      <c r="AR142" s="47">
        <v>0</v>
      </c>
      <c r="AS142" s="38">
        <v>0</v>
      </c>
      <c r="AT142" s="38">
        <v>0</v>
      </c>
      <c r="AU142" s="38">
        <v>0</v>
      </c>
      <c r="AV142" s="38">
        <v>0</v>
      </c>
      <c r="AW142" s="38">
        <v>0</v>
      </c>
      <c r="AX142" s="38">
        <v>0</v>
      </c>
      <c r="AY142" s="38">
        <v>0</v>
      </c>
      <c r="AZ142" s="38">
        <v>0</v>
      </c>
      <c r="BA142" s="38">
        <v>0</v>
      </c>
      <c r="BB142" s="38">
        <v>0</v>
      </c>
      <c r="BC142" s="38">
        <v>0</v>
      </c>
      <c r="BD142" s="38">
        <v>1.3604999799999999</v>
      </c>
      <c r="BE142" s="38">
        <v>0</v>
      </c>
      <c r="BF142" s="38" t="s">
        <v>108</v>
      </c>
      <c r="BG142" s="38" t="s">
        <v>108</v>
      </c>
      <c r="BI142" s="6"/>
    </row>
    <row r="143" spans="1:61" ht="31.5" x14ac:dyDescent="0.25">
      <c r="A143" s="32" t="s">
        <v>318</v>
      </c>
      <c r="B143" s="32" t="s">
        <v>326</v>
      </c>
      <c r="C143" s="32" t="s">
        <v>331</v>
      </c>
      <c r="D143" s="38">
        <v>0</v>
      </c>
      <c r="E143" s="38">
        <v>0</v>
      </c>
      <c r="F143" s="38" t="s">
        <v>108</v>
      </c>
      <c r="G143" s="38" t="s">
        <v>108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8" t="s">
        <v>108</v>
      </c>
      <c r="O143" s="38" t="s">
        <v>108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 t="s">
        <v>108</v>
      </c>
      <c r="W143" s="38">
        <v>0</v>
      </c>
      <c r="X143" s="38" t="s">
        <v>108</v>
      </c>
      <c r="Y143" s="38" t="s">
        <v>108</v>
      </c>
      <c r="Z143" s="38">
        <v>0</v>
      </c>
      <c r="AA143" s="38">
        <v>0</v>
      </c>
      <c r="AB143" s="38">
        <v>0</v>
      </c>
      <c r="AC143" s="38">
        <v>0</v>
      </c>
      <c r="AD143" s="38">
        <v>0</v>
      </c>
      <c r="AE143" s="38">
        <v>0</v>
      </c>
      <c r="AF143" s="38">
        <v>0</v>
      </c>
      <c r="AG143" s="38">
        <v>0</v>
      </c>
      <c r="AH143" s="38">
        <v>0</v>
      </c>
      <c r="AI143" s="38">
        <v>0</v>
      </c>
      <c r="AJ143" s="38">
        <v>0</v>
      </c>
      <c r="AK143" s="38">
        <v>0</v>
      </c>
      <c r="AL143" s="38">
        <v>0</v>
      </c>
      <c r="AM143" s="38">
        <v>0</v>
      </c>
      <c r="AN143" s="38">
        <v>0</v>
      </c>
      <c r="AO143" s="38">
        <v>0</v>
      </c>
      <c r="AP143" s="38">
        <v>0</v>
      </c>
      <c r="AQ143" s="38">
        <v>0</v>
      </c>
      <c r="AR143" s="47">
        <v>0</v>
      </c>
      <c r="AS143" s="38">
        <v>0</v>
      </c>
      <c r="AT143" s="38">
        <v>0</v>
      </c>
      <c r="AU143" s="38">
        <v>0</v>
      </c>
      <c r="AV143" s="38">
        <v>0</v>
      </c>
      <c r="AW143" s="38">
        <v>0</v>
      </c>
      <c r="AX143" s="38">
        <v>0</v>
      </c>
      <c r="AY143" s="38">
        <v>0</v>
      </c>
      <c r="AZ143" s="38">
        <v>0</v>
      </c>
      <c r="BA143" s="38">
        <v>0</v>
      </c>
      <c r="BB143" s="38">
        <v>0</v>
      </c>
      <c r="BC143" s="38">
        <v>0</v>
      </c>
      <c r="BD143" s="38">
        <v>3.04809888</v>
      </c>
      <c r="BE143" s="38">
        <v>0</v>
      </c>
      <c r="BF143" s="38" t="s">
        <v>108</v>
      </c>
      <c r="BG143" s="38" t="s">
        <v>108</v>
      </c>
      <c r="BI143" s="6"/>
    </row>
    <row r="144" spans="1:61" ht="31.5" x14ac:dyDescent="0.25">
      <c r="A144" s="32" t="s">
        <v>318</v>
      </c>
      <c r="B144" s="32" t="s">
        <v>326</v>
      </c>
      <c r="C144" s="32" t="s">
        <v>332</v>
      </c>
      <c r="D144" s="38">
        <v>0</v>
      </c>
      <c r="E144" s="38">
        <v>0</v>
      </c>
      <c r="F144" s="38" t="s">
        <v>108</v>
      </c>
      <c r="G144" s="38" t="s">
        <v>108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8" t="s">
        <v>108</v>
      </c>
      <c r="O144" s="38" t="s">
        <v>108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 t="s">
        <v>108</v>
      </c>
      <c r="W144" s="38">
        <v>0</v>
      </c>
      <c r="X144" s="38" t="s">
        <v>108</v>
      </c>
      <c r="Y144" s="38" t="s">
        <v>108</v>
      </c>
      <c r="Z144" s="38">
        <v>0</v>
      </c>
      <c r="AA144" s="38">
        <v>0</v>
      </c>
      <c r="AB144" s="38">
        <v>0</v>
      </c>
      <c r="AC144" s="38">
        <v>0</v>
      </c>
      <c r="AD144" s="38">
        <v>0</v>
      </c>
      <c r="AE144" s="38">
        <v>0</v>
      </c>
      <c r="AF144" s="38">
        <v>0</v>
      </c>
      <c r="AG144" s="38">
        <v>0</v>
      </c>
      <c r="AH144" s="38">
        <v>0</v>
      </c>
      <c r="AI144" s="38">
        <v>0</v>
      </c>
      <c r="AJ144" s="38">
        <v>0</v>
      </c>
      <c r="AK144" s="38">
        <v>0</v>
      </c>
      <c r="AL144" s="38">
        <v>0</v>
      </c>
      <c r="AM144" s="38">
        <v>0</v>
      </c>
      <c r="AN144" s="38">
        <v>0</v>
      </c>
      <c r="AO144" s="38">
        <v>0</v>
      </c>
      <c r="AP144" s="38">
        <v>0</v>
      </c>
      <c r="AQ144" s="38">
        <v>0</v>
      </c>
      <c r="AR144" s="47">
        <v>0</v>
      </c>
      <c r="AS144" s="38">
        <v>0</v>
      </c>
      <c r="AT144" s="38">
        <v>0</v>
      </c>
      <c r="AU144" s="38">
        <v>0</v>
      </c>
      <c r="AV144" s="38">
        <v>0</v>
      </c>
      <c r="AW144" s="38">
        <v>0</v>
      </c>
      <c r="AX144" s="38">
        <v>0</v>
      </c>
      <c r="AY144" s="38">
        <v>0</v>
      </c>
      <c r="AZ144" s="38">
        <v>0</v>
      </c>
      <c r="BA144" s="38">
        <v>0</v>
      </c>
      <c r="BB144" s="38">
        <v>0</v>
      </c>
      <c r="BC144" s="38">
        <v>0</v>
      </c>
      <c r="BD144" s="38">
        <v>3.04809888</v>
      </c>
      <c r="BE144" s="38">
        <v>0</v>
      </c>
      <c r="BF144" s="38" t="s">
        <v>108</v>
      </c>
      <c r="BG144" s="38" t="s">
        <v>108</v>
      </c>
      <c r="BI144" s="6"/>
    </row>
    <row r="145" spans="1:61" ht="31.5" x14ac:dyDescent="0.25">
      <c r="A145" s="32" t="s">
        <v>318</v>
      </c>
      <c r="B145" s="32" t="s">
        <v>326</v>
      </c>
      <c r="C145" s="32" t="s">
        <v>333</v>
      </c>
      <c r="D145" s="38">
        <v>0</v>
      </c>
      <c r="E145" s="38">
        <v>0</v>
      </c>
      <c r="F145" s="38" t="s">
        <v>108</v>
      </c>
      <c r="G145" s="38" t="s">
        <v>108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8" t="s">
        <v>108</v>
      </c>
      <c r="O145" s="38" t="s">
        <v>108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 t="s">
        <v>108</v>
      </c>
      <c r="W145" s="38">
        <v>0</v>
      </c>
      <c r="X145" s="38" t="s">
        <v>108</v>
      </c>
      <c r="Y145" s="38" t="s">
        <v>108</v>
      </c>
      <c r="Z145" s="38">
        <v>0</v>
      </c>
      <c r="AA145" s="38">
        <v>0</v>
      </c>
      <c r="AB145" s="38">
        <v>0</v>
      </c>
      <c r="AC145" s="38">
        <v>0</v>
      </c>
      <c r="AD145" s="38">
        <v>0</v>
      </c>
      <c r="AE145" s="38">
        <v>0</v>
      </c>
      <c r="AF145" s="38">
        <v>0</v>
      </c>
      <c r="AG145" s="38">
        <v>0</v>
      </c>
      <c r="AH145" s="38">
        <v>0</v>
      </c>
      <c r="AI145" s="38">
        <v>0</v>
      </c>
      <c r="AJ145" s="38">
        <v>0</v>
      </c>
      <c r="AK145" s="38">
        <v>0</v>
      </c>
      <c r="AL145" s="38">
        <v>0</v>
      </c>
      <c r="AM145" s="38">
        <v>0</v>
      </c>
      <c r="AN145" s="38">
        <v>0</v>
      </c>
      <c r="AO145" s="38">
        <v>0</v>
      </c>
      <c r="AP145" s="38">
        <v>0</v>
      </c>
      <c r="AQ145" s="38">
        <v>0</v>
      </c>
      <c r="AR145" s="47">
        <v>0</v>
      </c>
      <c r="AS145" s="38">
        <v>0</v>
      </c>
      <c r="AT145" s="38">
        <v>0</v>
      </c>
      <c r="AU145" s="38">
        <v>0</v>
      </c>
      <c r="AV145" s="38">
        <v>0</v>
      </c>
      <c r="AW145" s="38">
        <v>0</v>
      </c>
      <c r="AX145" s="38">
        <v>0</v>
      </c>
      <c r="AY145" s="38">
        <v>0</v>
      </c>
      <c r="AZ145" s="38">
        <v>0</v>
      </c>
      <c r="BA145" s="38">
        <v>0</v>
      </c>
      <c r="BB145" s="38">
        <v>0</v>
      </c>
      <c r="BC145" s="38">
        <v>0</v>
      </c>
      <c r="BD145" s="38">
        <v>3.04809888</v>
      </c>
      <c r="BE145" s="38">
        <v>0</v>
      </c>
      <c r="BF145" s="38" t="s">
        <v>108</v>
      </c>
      <c r="BG145" s="38" t="s">
        <v>108</v>
      </c>
      <c r="BI145" s="6"/>
    </row>
    <row r="146" spans="1:61" ht="31.5" x14ac:dyDescent="0.25">
      <c r="A146" s="32" t="s">
        <v>318</v>
      </c>
      <c r="B146" s="32" t="s">
        <v>334</v>
      </c>
      <c r="C146" s="32" t="s">
        <v>335</v>
      </c>
      <c r="D146" s="38">
        <v>0</v>
      </c>
      <c r="E146" s="38">
        <v>0</v>
      </c>
      <c r="F146" s="38" t="s">
        <v>108</v>
      </c>
      <c r="G146" s="38" t="s">
        <v>108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8" t="s">
        <v>108</v>
      </c>
      <c r="O146" s="38" t="s">
        <v>108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 t="s">
        <v>108</v>
      </c>
      <c r="W146" s="38">
        <v>0</v>
      </c>
      <c r="X146" s="38" t="s">
        <v>108</v>
      </c>
      <c r="Y146" s="38" t="s">
        <v>108</v>
      </c>
      <c r="Z146" s="38">
        <v>0</v>
      </c>
      <c r="AA146" s="38">
        <v>0</v>
      </c>
      <c r="AB146" s="38">
        <v>0</v>
      </c>
      <c r="AC146" s="38">
        <v>0</v>
      </c>
      <c r="AD146" s="38">
        <v>0</v>
      </c>
      <c r="AE146" s="38">
        <v>0</v>
      </c>
      <c r="AF146" s="38">
        <v>0</v>
      </c>
      <c r="AG146" s="38">
        <v>0</v>
      </c>
      <c r="AH146" s="38">
        <v>0</v>
      </c>
      <c r="AI146" s="38">
        <v>0</v>
      </c>
      <c r="AJ146" s="38">
        <v>0</v>
      </c>
      <c r="AK146" s="38">
        <v>0</v>
      </c>
      <c r="AL146" s="38">
        <v>0</v>
      </c>
      <c r="AM146" s="38">
        <v>0</v>
      </c>
      <c r="AN146" s="38">
        <v>0</v>
      </c>
      <c r="AO146" s="38">
        <v>0</v>
      </c>
      <c r="AP146" s="38">
        <v>0</v>
      </c>
      <c r="AQ146" s="38">
        <v>0</v>
      </c>
      <c r="AR146" s="47">
        <v>0</v>
      </c>
      <c r="AS146" s="38">
        <v>0</v>
      </c>
      <c r="AT146" s="38">
        <v>0</v>
      </c>
      <c r="AU146" s="38">
        <v>0</v>
      </c>
      <c r="AV146" s="38">
        <v>0</v>
      </c>
      <c r="AW146" s="38">
        <v>0</v>
      </c>
      <c r="AX146" s="38">
        <v>0</v>
      </c>
      <c r="AY146" s="38">
        <v>0</v>
      </c>
      <c r="AZ146" s="38">
        <v>0</v>
      </c>
      <c r="BA146" s="38">
        <v>0</v>
      </c>
      <c r="BB146" s="38">
        <v>0</v>
      </c>
      <c r="BC146" s="38">
        <v>0</v>
      </c>
      <c r="BD146" s="38">
        <v>1.3604999799999999</v>
      </c>
      <c r="BE146" s="38">
        <v>0</v>
      </c>
      <c r="BF146" s="38" t="s">
        <v>108</v>
      </c>
      <c r="BG146" s="38" t="s">
        <v>108</v>
      </c>
      <c r="BI146" s="6"/>
    </row>
    <row r="149" spans="1:61" x14ac:dyDescent="0.25">
      <c r="BD149" s="52"/>
    </row>
  </sheetData>
  <mergeCells count="44">
    <mergeCell ref="BB15:BC15"/>
    <mergeCell ref="BD15:BE15"/>
    <mergeCell ref="AR15:AS15"/>
    <mergeCell ref="AT15:AU15"/>
    <mergeCell ref="AV15:AW15"/>
    <mergeCell ref="AX15:AY15"/>
    <mergeCell ref="AZ15:BA15"/>
    <mergeCell ref="AH15:AI15"/>
    <mergeCell ref="AR14:AU14"/>
    <mergeCell ref="AV14:BA14"/>
    <mergeCell ref="BB14:BE14"/>
    <mergeCell ref="BF14:BG14"/>
    <mergeCell ref="Z14:AK14"/>
    <mergeCell ref="AL14:AQ14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N15:O15"/>
    <mergeCell ref="A14:A16"/>
    <mergeCell ref="B14:B16"/>
    <mergeCell ref="C14:C16"/>
    <mergeCell ref="D14:Y14"/>
    <mergeCell ref="P15:Q15"/>
    <mergeCell ref="R15:S15"/>
    <mergeCell ref="T15:U15"/>
    <mergeCell ref="V15:W15"/>
    <mergeCell ref="D15:E15"/>
    <mergeCell ref="F15:G15"/>
    <mergeCell ref="H15:I15"/>
    <mergeCell ref="J15:K15"/>
    <mergeCell ref="L15:M15"/>
    <mergeCell ref="X15:Y15"/>
    <mergeCell ref="A12:AH12"/>
    <mergeCell ref="A4:AH4"/>
    <mergeCell ref="A6:AH6"/>
    <mergeCell ref="A7:AH7"/>
    <mergeCell ref="A9:AH9"/>
    <mergeCell ref="A11:A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(2026)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2024-04-24T11:34:21Z</dcterms:created>
  <dcterms:modified xsi:type="dcterms:W3CDTF">2024-09-25T07:02:34Z</dcterms:modified>
</cp:coreProperties>
</file>