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 (2028)" sheetId="1" r:id="rId1"/>
  </sheets>
  <definedNames>
    <definedName name="_xlnm._FilterDatabase" localSheetId="0" hidden="1">'1 (2028)'!$A$17:$BP$179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3" i="1" l="1"/>
  <c r="Z18" i="1"/>
  <c r="AS24" i="1" l="1"/>
  <c r="AS22" i="1"/>
  <c r="BG24" i="1" l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Q24" i="1"/>
  <c r="AP24" i="1"/>
  <c r="AO24" i="1"/>
  <c r="AN24" i="1"/>
  <c r="AM24" i="1"/>
  <c r="AL24" i="1"/>
  <c r="AK24" i="1"/>
  <c r="AJ24" i="1"/>
  <c r="AI24" i="1"/>
  <c r="AH24" i="1"/>
  <c r="AG24" i="1"/>
  <c r="AE24" i="1"/>
  <c r="AD24" i="1"/>
  <c r="AC24" i="1"/>
  <c r="AB24" i="1"/>
  <c r="AA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G169" i="1" l="1"/>
  <c r="BG25" i="1" s="1"/>
  <c r="BF169" i="1"/>
  <c r="BF25" i="1" s="1"/>
  <c r="BE169" i="1"/>
  <c r="BE25" i="1" s="1"/>
  <c r="BD169" i="1"/>
  <c r="BC169" i="1"/>
  <c r="BC25" i="1" s="1"/>
  <c r="BB169" i="1"/>
  <c r="BB25" i="1" s="1"/>
  <c r="BA169" i="1"/>
  <c r="BA25" i="1" s="1"/>
  <c r="AZ169" i="1"/>
  <c r="AZ25" i="1" s="1"/>
  <c r="AY169" i="1"/>
  <c r="AY25" i="1" s="1"/>
  <c r="AX169" i="1"/>
  <c r="AX25" i="1" s="1"/>
  <c r="AW169" i="1"/>
  <c r="AW25" i="1" s="1"/>
  <c r="AV169" i="1"/>
  <c r="AV25" i="1" s="1"/>
  <c r="AU169" i="1"/>
  <c r="AU25" i="1" s="1"/>
  <c r="AT169" i="1"/>
  <c r="AT25" i="1" s="1"/>
  <c r="AS169" i="1"/>
  <c r="AS25" i="1" s="1"/>
  <c r="AR169" i="1"/>
  <c r="AQ169" i="1"/>
  <c r="AQ25" i="1" s="1"/>
  <c r="AP169" i="1"/>
  <c r="AP25" i="1" s="1"/>
  <c r="AO169" i="1"/>
  <c r="AO25" i="1" s="1"/>
  <c r="AN169" i="1"/>
  <c r="AN25" i="1" s="1"/>
  <c r="AM169" i="1"/>
  <c r="AM25" i="1" s="1"/>
  <c r="AL169" i="1"/>
  <c r="AL25" i="1" s="1"/>
  <c r="AK169" i="1"/>
  <c r="AK25" i="1" s="1"/>
  <c r="AJ169" i="1"/>
  <c r="AJ25" i="1" s="1"/>
  <c r="AI169" i="1"/>
  <c r="AI25" i="1" s="1"/>
  <c r="AH169" i="1"/>
  <c r="AH25" i="1" s="1"/>
  <c r="AG169" i="1"/>
  <c r="AG25" i="1" s="1"/>
  <c r="AF169" i="1"/>
  <c r="AE169" i="1"/>
  <c r="AE25" i="1" s="1"/>
  <c r="AD169" i="1"/>
  <c r="AD25" i="1" s="1"/>
  <c r="AC169" i="1"/>
  <c r="AC25" i="1" s="1"/>
  <c r="AB169" i="1"/>
  <c r="AB25" i="1" s="1"/>
  <c r="AA169" i="1"/>
  <c r="AA25" i="1" s="1"/>
  <c r="Z169" i="1"/>
  <c r="Y169" i="1"/>
  <c r="X169" i="1"/>
  <c r="W169" i="1"/>
  <c r="W25" i="1" s="1"/>
  <c r="V169" i="1"/>
  <c r="V25" i="1" s="1"/>
  <c r="U169" i="1"/>
  <c r="U25" i="1" s="1"/>
  <c r="T169" i="1"/>
  <c r="T25" i="1" s="1"/>
  <c r="S169" i="1"/>
  <c r="S25" i="1" s="1"/>
  <c r="R169" i="1"/>
  <c r="R25" i="1" s="1"/>
  <c r="Q169" i="1"/>
  <c r="Q25" i="1" s="1"/>
  <c r="P169" i="1"/>
  <c r="P25" i="1" s="1"/>
  <c r="O169" i="1"/>
  <c r="O25" i="1" s="1"/>
  <c r="N169" i="1"/>
  <c r="N25" i="1" s="1"/>
  <c r="M169" i="1"/>
  <c r="M25" i="1" s="1"/>
  <c r="L169" i="1"/>
  <c r="L25" i="1" s="1"/>
  <c r="K169" i="1"/>
  <c r="K25" i="1" s="1"/>
  <c r="J169" i="1"/>
  <c r="J25" i="1" s="1"/>
  <c r="I169" i="1"/>
  <c r="I25" i="1" s="1"/>
  <c r="H169" i="1"/>
  <c r="H25" i="1" s="1"/>
  <c r="G169" i="1"/>
  <c r="G25" i="1" s="1"/>
  <c r="F169" i="1"/>
  <c r="F25" i="1" s="1"/>
  <c r="E169" i="1"/>
  <c r="E25" i="1" s="1"/>
  <c r="D169" i="1"/>
  <c r="D25" i="1" s="1"/>
  <c r="BG59" i="1"/>
  <c r="BG23" i="1" s="1"/>
  <c r="BF59" i="1"/>
  <c r="BF23" i="1" s="1"/>
  <c r="BE59" i="1"/>
  <c r="BE23" i="1" s="1"/>
  <c r="BD59" i="1"/>
  <c r="BD23" i="1" s="1"/>
  <c r="BC59" i="1"/>
  <c r="BC23" i="1" s="1"/>
  <c r="BB59" i="1"/>
  <c r="BB23" i="1" s="1"/>
  <c r="BA59" i="1"/>
  <c r="BA23" i="1" s="1"/>
  <c r="AZ59" i="1"/>
  <c r="AZ23" i="1" s="1"/>
  <c r="AY59" i="1"/>
  <c r="AY23" i="1" s="1"/>
  <c r="AX59" i="1"/>
  <c r="AX23" i="1" s="1"/>
  <c r="AW59" i="1"/>
  <c r="AW23" i="1" s="1"/>
  <c r="AV59" i="1"/>
  <c r="AV23" i="1" s="1"/>
  <c r="AU59" i="1"/>
  <c r="AU23" i="1" s="1"/>
  <c r="AT59" i="1"/>
  <c r="AT23" i="1" s="1"/>
  <c r="AS59" i="1"/>
  <c r="AS23" i="1" s="1"/>
  <c r="AR59" i="1"/>
  <c r="AQ59" i="1"/>
  <c r="AQ23" i="1" s="1"/>
  <c r="AP59" i="1"/>
  <c r="AP23" i="1" s="1"/>
  <c r="AO59" i="1"/>
  <c r="AO23" i="1" s="1"/>
  <c r="AN59" i="1"/>
  <c r="AN23" i="1" s="1"/>
  <c r="AM59" i="1"/>
  <c r="AM23" i="1" s="1"/>
  <c r="AL59" i="1"/>
  <c r="AL23" i="1" s="1"/>
  <c r="AK59" i="1"/>
  <c r="AK23" i="1" s="1"/>
  <c r="AJ59" i="1"/>
  <c r="AJ23" i="1" s="1"/>
  <c r="AI59" i="1"/>
  <c r="AI23" i="1" s="1"/>
  <c r="AH59" i="1"/>
  <c r="AH23" i="1" s="1"/>
  <c r="AG59" i="1"/>
  <c r="AG23" i="1" s="1"/>
  <c r="AF59" i="1"/>
  <c r="AE59" i="1"/>
  <c r="AE23" i="1" s="1"/>
  <c r="AD59" i="1"/>
  <c r="AD23" i="1" s="1"/>
  <c r="AC59" i="1"/>
  <c r="AC23" i="1" s="1"/>
  <c r="AB59" i="1"/>
  <c r="AB23" i="1" s="1"/>
  <c r="AA59" i="1"/>
  <c r="AA23" i="1" s="1"/>
  <c r="Z59" i="1"/>
  <c r="Y59" i="1"/>
  <c r="X59" i="1"/>
  <c r="W59" i="1"/>
  <c r="W23" i="1" s="1"/>
  <c r="V59" i="1"/>
  <c r="V23" i="1" s="1"/>
  <c r="U59" i="1"/>
  <c r="U23" i="1" s="1"/>
  <c r="T59" i="1"/>
  <c r="T23" i="1" s="1"/>
  <c r="S59" i="1"/>
  <c r="S23" i="1" s="1"/>
  <c r="R59" i="1"/>
  <c r="R23" i="1" s="1"/>
  <c r="Q59" i="1"/>
  <c r="Q23" i="1" s="1"/>
  <c r="P59" i="1"/>
  <c r="P23" i="1" s="1"/>
  <c r="O59" i="1"/>
  <c r="O23" i="1" s="1"/>
  <c r="N59" i="1"/>
  <c r="N23" i="1" s="1"/>
  <c r="M59" i="1"/>
  <c r="M23" i="1" s="1"/>
  <c r="L59" i="1"/>
  <c r="L23" i="1" s="1"/>
  <c r="K59" i="1"/>
  <c r="K23" i="1" s="1"/>
  <c r="J59" i="1"/>
  <c r="J23" i="1" s="1"/>
  <c r="I59" i="1"/>
  <c r="I23" i="1" s="1"/>
  <c r="H59" i="1"/>
  <c r="H23" i="1" s="1"/>
  <c r="G59" i="1"/>
  <c r="G23" i="1" s="1"/>
  <c r="F59" i="1"/>
  <c r="F23" i="1" s="1"/>
  <c r="E59" i="1"/>
  <c r="E23" i="1" s="1"/>
  <c r="D59" i="1"/>
  <c r="D23" i="1" s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D32" i="1" s="1"/>
  <c r="AC51" i="1"/>
  <c r="AB51" i="1"/>
  <c r="AB32" i="1" s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G36" i="1"/>
  <c r="BF36" i="1"/>
  <c r="BE36" i="1"/>
  <c r="BD36" i="1"/>
  <c r="BD33" i="1" s="1"/>
  <c r="BD32" i="1" s="1"/>
  <c r="BD21" i="1" s="1"/>
  <c r="BC36" i="1"/>
  <c r="BB36" i="1"/>
  <c r="BB33" i="1" s="1"/>
  <c r="BB32" i="1" s="1"/>
  <c r="BB21" i="1" s="1"/>
  <c r="BA36" i="1"/>
  <c r="BA33" i="1" s="1"/>
  <c r="BA32" i="1" s="1"/>
  <c r="BA21" i="1" s="1"/>
  <c r="AZ36" i="1"/>
  <c r="AZ33" i="1" s="1"/>
  <c r="AZ32" i="1" s="1"/>
  <c r="AZ21" i="1" s="1"/>
  <c r="AY36" i="1"/>
  <c r="AY33" i="1" s="1"/>
  <c r="AY32" i="1" s="1"/>
  <c r="AY21" i="1" s="1"/>
  <c r="AX36" i="1"/>
  <c r="AW36" i="1"/>
  <c r="AV36" i="1"/>
  <c r="AV33" i="1" s="1"/>
  <c r="AV32" i="1" s="1"/>
  <c r="AV21" i="1" s="1"/>
  <c r="AU36" i="1"/>
  <c r="AU33" i="1" s="1"/>
  <c r="AU32" i="1" s="1"/>
  <c r="AU21" i="1" s="1"/>
  <c r="AT36" i="1"/>
  <c r="AT33" i="1" s="1"/>
  <c r="AT32" i="1" s="1"/>
  <c r="AT21" i="1" s="1"/>
  <c r="AS36" i="1"/>
  <c r="AS33" i="1" s="1"/>
  <c r="AS32" i="1" s="1"/>
  <c r="AS21" i="1" s="1"/>
  <c r="AR36" i="1"/>
  <c r="AR33" i="1" s="1"/>
  <c r="AQ36" i="1"/>
  <c r="AQ33" i="1" s="1"/>
  <c r="AQ32" i="1" s="1"/>
  <c r="AQ21" i="1" s="1"/>
  <c r="AP36" i="1"/>
  <c r="AP33" i="1" s="1"/>
  <c r="AP32" i="1" s="1"/>
  <c r="AP21" i="1" s="1"/>
  <c r="AO36" i="1"/>
  <c r="AO33" i="1" s="1"/>
  <c r="AO32" i="1" s="1"/>
  <c r="AO21" i="1" s="1"/>
  <c r="AN36" i="1"/>
  <c r="AN33" i="1" s="1"/>
  <c r="AN32" i="1" s="1"/>
  <c r="AN21" i="1" s="1"/>
  <c r="AM36" i="1"/>
  <c r="AM33" i="1" s="1"/>
  <c r="AM32" i="1" s="1"/>
  <c r="AM21" i="1" s="1"/>
  <c r="AL36" i="1"/>
  <c r="AL33" i="1" s="1"/>
  <c r="AL32" i="1" s="1"/>
  <c r="AL21" i="1" s="1"/>
  <c r="AK36" i="1"/>
  <c r="AK33" i="1" s="1"/>
  <c r="AJ36" i="1"/>
  <c r="AJ33" i="1" s="1"/>
  <c r="AI36" i="1"/>
  <c r="AI33" i="1" s="1"/>
  <c r="AI32" i="1" s="1"/>
  <c r="AI21" i="1" s="1"/>
  <c r="AH36" i="1"/>
  <c r="AH33" i="1" s="1"/>
  <c r="AH32" i="1" s="1"/>
  <c r="AH21" i="1" s="1"/>
  <c r="AG36" i="1"/>
  <c r="AG33" i="1" s="1"/>
  <c r="AG32" i="1" s="1"/>
  <c r="AG21" i="1" s="1"/>
  <c r="AF36" i="1"/>
  <c r="AF33" i="1" s="1"/>
  <c r="AE36" i="1"/>
  <c r="AE33" i="1" s="1"/>
  <c r="AE32" i="1" s="1"/>
  <c r="AE21" i="1" s="1"/>
  <c r="AD36" i="1"/>
  <c r="AC36" i="1"/>
  <c r="AC33" i="1" s="1"/>
  <c r="AC32" i="1" s="1"/>
  <c r="AC21" i="1" s="1"/>
  <c r="AB36" i="1"/>
  <c r="AB21" i="1" s="1"/>
  <c r="AA36" i="1"/>
  <c r="AA33" i="1" s="1"/>
  <c r="AA32" i="1" s="1"/>
  <c r="AA21" i="1" s="1"/>
  <c r="Z36" i="1"/>
  <c r="Y36" i="1"/>
  <c r="X36" i="1"/>
  <c r="X33" i="1" s="1"/>
  <c r="W36" i="1"/>
  <c r="W33" i="1" s="1"/>
  <c r="W32" i="1" s="1"/>
  <c r="W21" i="1" s="1"/>
  <c r="V36" i="1"/>
  <c r="V33" i="1" s="1"/>
  <c r="V32" i="1" s="1"/>
  <c r="V21" i="1" s="1"/>
  <c r="U36" i="1"/>
  <c r="U33" i="1" s="1"/>
  <c r="U32" i="1" s="1"/>
  <c r="U21" i="1" s="1"/>
  <c r="T36" i="1"/>
  <c r="T33" i="1" s="1"/>
  <c r="T32" i="1" s="1"/>
  <c r="T21" i="1" s="1"/>
  <c r="S36" i="1"/>
  <c r="S33" i="1" s="1"/>
  <c r="S32" i="1" s="1"/>
  <c r="S21" i="1" s="1"/>
  <c r="R36" i="1"/>
  <c r="R33" i="1" s="1"/>
  <c r="R32" i="1" s="1"/>
  <c r="R21" i="1" s="1"/>
  <c r="Q36" i="1"/>
  <c r="Q33" i="1" s="1"/>
  <c r="Q32" i="1" s="1"/>
  <c r="Q21" i="1" s="1"/>
  <c r="P36" i="1"/>
  <c r="P33" i="1" s="1"/>
  <c r="P32" i="1" s="1"/>
  <c r="P21" i="1" s="1"/>
  <c r="O36" i="1"/>
  <c r="N36" i="1"/>
  <c r="N33" i="1" s="1"/>
  <c r="N32" i="1" s="1"/>
  <c r="N21" i="1" s="1"/>
  <c r="M36" i="1"/>
  <c r="M33" i="1" s="1"/>
  <c r="M32" i="1" s="1"/>
  <c r="M21" i="1" s="1"/>
  <c r="L36" i="1"/>
  <c r="L33" i="1" s="1"/>
  <c r="L32" i="1" s="1"/>
  <c r="L21" i="1" s="1"/>
  <c r="K36" i="1"/>
  <c r="K33" i="1" s="1"/>
  <c r="K32" i="1" s="1"/>
  <c r="K21" i="1" s="1"/>
  <c r="J36" i="1"/>
  <c r="J33" i="1" s="1"/>
  <c r="J32" i="1" s="1"/>
  <c r="J21" i="1" s="1"/>
  <c r="I36" i="1"/>
  <c r="I33" i="1" s="1"/>
  <c r="I32" i="1" s="1"/>
  <c r="I21" i="1" s="1"/>
  <c r="H36" i="1"/>
  <c r="H33" i="1" s="1"/>
  <c r="H32" i="1" s="1"/>
  <c r="H21" i="1" s="1"/>
  <c r="G36" i="1"/>
  <c r="G33" i="1" s="1"/>
  <c r="G32" i="1" s="1"/>
  <c r="G21" i="1" s="1"/>
  <c r="F36" i="1"/>
  <c r="F33" i="1" s="1"/>
  <c r="F32" i="1" s="1"/>
  <c r="F21" i="1" s="1"/>
  <c r="E36" i="1"/>
  <c r="E33" i="1" s="1"/>
  <c r="E32" i="1" s="1"/>
  <c r="E21" i="1" s="1"/>
  <c r="D36" i="1"/>
  <c r="D33" i="1" s="1"/>
  <c r="D32" i="1" s="1"/>
  <c r="D21" i="1" s="1"/>
  <c r="BG33" i="1"/>
  <c r="BG32" i="1" s="1"/>
  <c r="BG21" i="1" s="1"/>
  <c r="BF33" i="1"/>
  <c r="BF32" i="1" s="1"/>
  <c r="BF21" i="1" s="1"/>
  <c r="BE33" i="1"/>
  <c r="BE32" i="1" s="1"/>
  <c r="BE21" i="1" s="1"/>
  <c r="BC33" i="1"/>
  <c r="BC32" i="1" s="1"/>
  <c r="BC21" i="1" s="1"/>
  <c r="AX33" i="1"/>
  <c r="AX32" i="1" s="1"/>
  <c r="AX2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G30" i="1"/>
  <c r="BG27" i="1" s="1"/>
  <c r="BG26" i="1" s="1"/>
  <c r="BG20" i="1" s="1"/>
  <c r="BF30" i="1"/>
  <c r="BF27" i="1" s="1"/>
  <c r="BF26" i="1" s="1"/>
  <c r="BF20" i="1" s="1"/>
  <c r="BE30" i="1"/>
  <c r="BE27" i="1" s="1"/>
  <c r="BE26" i="1" s="1"/>
  <c r="BE20" i="1" s="1"/>
  <c r="BD30" i="1"/>
  <c r="BD27" i="1" s="1"/>
  <c r="BD26" i="1" s="1"/>
  <c r="BD20" i="1" s="1"/>
  <c r="BC30" i="1"/>
  <c r="BC27" i="1" s="1"/>
  <c r="BC26" i="1" s="1"/>
  <c r="BC20" i="1" s="1"/>
  <c r="BB30" i="1"/>
  <c r="BB27" i="1" s="1"/>
  <c r="BB26" i="1" s="1"/>
  <c r="BB20" i="1" s="1"/>
  <c r="BA30" i="1"/>
  <c r="BA27" i="1" s="1"/>
  <c r="BA26" i="1" s="1"/>
  <c r="BA20" i="1" s="1"/>
  <c r="AZ30" i="1"/>
  <c r="AZ27" i="1" s="1"/>
  <c r="AZ26" i="1" s="1"/>
  <c r="AZ20" i="1" s="1"/>
  <c r="AY30" i="1"/>
  <c r="AY27" i="1" s="1"/>
  <c r="AY26" i="1" s="1"/>
  <c r="AY20" i="1" s="1"/>
  <c r="AX30" i="1"/>
  <c r="AX27" i="1" s="1"/>
  <c r="AX26" i="1" s="1"/>
  <c r="AX20" i="1" s="1"/>
  <c r="AW30" i="1"/>
  <c r="AW27" i="1" s="1"/>
  <c r="AW26" i="1" s="1"/>
  <c r="AW20" i="1" s="1"/>
  <c r="AV30" i="1"/>
  <c r="AV27" i="1" s="1"/>
  <c r="AV26" i="1" s="1"/>
  <c r="AV20" i="1" s="1"/>
  <c r="AU30" i="1"/>
  <c r="AU27" i="1" s="1"/>
  <c r="AU26" i="1" s="1"/>
  <c r="AU20" i="1" s="1"/>
  <c r="AT30" i="1"/>
  <c r="AT27" i="1" s="1"/>
  <c r="AT26" i="1" s="1"/>
  <c r="AT20" i="1" s="1"/>
  <c r="AS30" i="1"/>
  <c r="AS27" i="1" s="1"/>
  <c r="AS26" i="1" s="1"/>
  <c r="AS20" i="1" s="1"/>
  <c r="AR30" i="1"/>
  <c r="AR27" i="1" s="1"/>
  <c r="AR26" i="1" s="1"/>
  <c r="AR20" i="1" s="1"/>
  <c r="AR18" i="1" s="1"/>
  <c r="AQ30" i="1"/>
  <c r="AQ27" i="1" s="1"/>
  <c r="AQ26" i="1" s="1"/>
  <c r="AQ20" i="1" s="1"/>
  <c r="AP30" i="1"/>
  <c r="AP27" i="1" s="1"/>
  <c r="AP26" i="1" s="1"/>
  <c r="AP20" i="1" s="1"/>
  <c r="AO30" i="1"/>
  <c r="AO27" i="1" s="1"/>
  <c r="AO26" i="1" s="1"/>
  <c r="AO20" i="1" s="1"/>
  <c r="AN30" i="1"/>
  <c r="AN27" i="1" s="1"/>
  <c r="AN26" i="1" s="1"/>
  <c r="AN20" i="1" s="1"/>
  <c r="AM30" i="1"/>
  <c r="AM27" i="1" s="1"/>
  <c r="AM26" i="1" s="1"/>
  <c r="AM20" i="1" s="1"/>
  <c r="AL30" i="1"/>
  <c r="AL27" i="1" s="1"/>
  <c r="AL26" i="1" s="1"/>
  <c r="AL20" i="1" s="1"/>
  <c r="AK30" i="1"/>
  <c r="AK27" i="1" s="1"/>
  <c r="AK26" i="1" s="1"/>
  <c r="AK20" i="1" s="1"/>
  <c r="AJ30" i="1"/>
  <c r="AJ27" i="1" s="1"/>
  <c r="AJ26" i="1" s="1"/>
  <c r="AJ20" i="1" s="1"/>
  <c r="AI30" i="1"/>
  <c r="AI27" i="1" s="1"/>
  <c r="AI26" i="1" s="1"/>
  <c r="AI20" i="1" s="1"/>
  <c r="AH30" i="1"/>
  <c r="AH27" i="1" s="1"/>
  <c r="AH26" i="1" s="1"/>
  <c r="AH20" i="1" s="1"/>
  <c r="AG30" i="1"/>
  <c r="AG27" i="1" s="1"/>
  <c r="AG26" i="1" s="1"/>
  <c r="AG20" i="1" s="1"/>
  <c r="AF30" i="1"/>
  <c r="AE30" i="1"/>
  <c r="AE27" i="1" s="1"/>
  <c r="AE26" i="1" s="1"/>
  <c r="AE20" i="1" s="1"/>
  <c r="AD30" i="1"/>
  <c r="AD27" i="1" s="1"/>
  <c r="AD26" i="1" s="1"/>
  <c r="AD20" i="1" s="1"/>
  <c r="AC30" i="1"/>
  <c r="AC27" i="1" s="1"/>
  <c r="AC26" i="1" s="1"/>
  <c r="AC20" i="1" s="1"/>
  <c r="AB30" i="1"/>
  <c r="AB27" i="1" s="1"/>
  <c r="AB26" i="1" s="1"/>
  <c r="AB20" i="1" s="1"/>
  <c r="AA30" i="1"/>
  <c r="AA27" i="1" s="1"/>
  <c r="AA26" i="1" s="1"/>
  <c r="AA20" i="1" s="1"/>
  <c r="Z30" i="1"/>
  <c r="Y30" i="1"/>
  <c r="X30" i="1"/>
  <c r="W30" i="1"/>
  <c r="W27" i="1" s="1"/>
  <c r="W26" i="1" s="1"/>
  <c r="W20" i="1" s="1"/>
  <c r="V30" i="1"/>
  <c r="V27" i="1" s="1"/>
  <c r="V26" i="1" s="1"/>
  <c r="V20" i="1" s="1"/>
  <c r="U30" i="1"/>
  <c r="U27" i="1" s="1"/>
  <c r="U26" i="1" s="1"/>
  <c r="U20" i="1" s="1"/>
  <c r="T30" i="1"/>
  <c r="T27" i="1" s="1"/>
  <c r="T26" i="1" s="1"/>
  <c r="T20" i="1" s="1"/>
  <c r="S30" i="1"/>
  <c r="S27" i="1" s="1"/>
  <c r="S26" i="1" s="1"/>
  <c r="S20" i="1" s="1"/>
  <c r="R30" i="1"/>
  <c r="R27" i="1" s="1"/>
  <c r="R26" i="1" s="1"/>
  <c r="R20" i="1" s="1"/>
  <c r="Q30" i="1"/>
  <c r="Q27" i="1" s="1"/>
  <c r="Q26" i="1" s="1"/>
  <c r="Q20" i="1" s="1"/>
  <c r="P30" i="1"/>
  <c r="P27" i="1" s="1"/>
  <c r="P26" i="1" s="1"/>
  <c r="P20" i="1" s="1"/>
  <c r="O30" i="1"/>
  <c r="O27" i="1" s="1"/>
  <c r="O26" i="1" s="1"/>
  <c r="O20" i="1" s="1"/>
  <c r="N30" i="1"/>
  <c r="N27" i="1" s="1"/>
  <c r="N26" i="1" s="1"/>
  <c r="N20" i="1" s="1"/>
  <c r="M30" i="1"/>
  <c r="M27" i="1" s="1"/>
  <c r="M26" i="1" s="1"/>
  <c r="M20" i="1" s="1"/>
  <c r="L30" i="1"/>
  <c r="L27" i="1" s="1"/>
  <c r="L26" i="1" s="1"/>
  <c r="L20" i="1" s="1"/>
  <c r="K30" i="1"/>
  <c r="K27" i="1" s="1"/>
  <c r="K26" i="1" s="1"/>
  <c r="K20" i="1" s="1"/>
  <c r="J30" i="1"/>
  <c r="J27" i="1" s="1"/>
  <c r="J26" i="1" s="1"/>
  <c r="J20" i="1" s="1"/>
  <c r="I30" i="1"/>
  <c r="I27" i="1" s="1"/>
  <c r="I26" i="1" s="1"/>
  <c r="I20" i="1" s="1"/>
  <c r="H30" i="1"/>
  <c r="H27" i="1" s="1"/>
  <c r="H26" i="1" s="1"/>
  <c r="H20" i="1" s="1"/>
  <c r="G30" i="1"/>
  <c r="G27" i="1" s="1"/>
  <c r="G26" i="1" s="1"/>
  <c r="G20" i="1" s="1"/>
  <c r="F30" i="1"/>
  <c r="F27" i="1" s="1"/>
  <c r="F26" i="1" s="1"/>
  <c r="F20" i="1" s="1"/>
  <c r="E30" i="1"/>
  <c r="E27" i="1" s="1"/>
  <c r="E26" i="1" s="1"/>
  <c r="E20" i="1" s="1"/>
  <c r="D30" i="1"/>
  <c r="D27" i="1" s="1"/>
  <c r="D26" i="1" s="1"/>
  <c r="D20" i="1" s="1"/>
  <c r="BD25" i="1" l="1"/>
  <c r="BD18" i="1" s="1"/>
  <c r="AK18" i="1"/>
  <c r="M18" i="1"/>
  <c r="AW33" i="1"/>
  <c r="AW32" i="1" s="1"/>
  <c r="AW21" i="1" s="1"/>
  <c r="AW18" i="1" s="1"/>
  <c r="AS18" i="1"/>
  <c r="O33" i="1"/>
  <c r="O32" i="1" s="1"/>
  <c r="O21" i="1" s="1"/>
  <c r="O18" i="1" s="1"/>
  <c r="F18" i="1"/>
  <c r="J18" i="1"/>
  <c r="N18" i="1"/>
  <c r="R18" i="1"/>
  <c r="V18" i="1"/>
  <c r="BB18" i="1"/>
  <c r="I18" i="1"/>
  <c r="U18" i="1"/>
  <c r="AG18" i="1"/>
  <c r="AO18" i="1"/>
  <c r="BE18" i="1"/>
  <c r="AD33" i="1"/>
  <c r="AD21" i="1" s="1"/>
  <c r="AD18" i="1" s="1"/>
  <c r="AC18" i="1"/>
  <c r="BA18" i="1"/>
  <c r="AH18" i="1"/>
  <c r="AL18" i="1"/>
  <c r="AP18" i="1"/>
  <c r="AT18" i="1"/>
  <c r="AX18" i="1"/>
  <c r="Y33" i="1"/>
  <c r="Z33" i="1"/>
  <c r="Z32" i="1"/>
  <c r="Q18" i="1"/>
  <c r="BF18" i="1"/>
  <c r="E18" i="1"/>
  <c r="K18" i="1"/>
  <c r="AE18" i="1"/>
  <c r="AQ18" i="1"/>
  <c r="BG18" i="1"/>
  <c r="G18" i="1"/>
  <c r="S18" i="1"/>
  <c r="W18" i="1"/>
  <c r="AA18" i="1"/>
  <c r="AI18" i="1"/>
  <c r="AM18" i="1"/>
  <c r="AU18" i="1"/>
  <c r="AY18" i="1"/>
  <c r="BC18" i="1"/>
  <c r="D18" i="1"/>
  <c r="H18" i="1"/>
  <c r="L18" i="1"/>
  <c r="P18" i="1"/>
  <c r="T18" i="1"/>
  <c r="AB18" i="1"/>
  <c r="AN18" i="1"/>
  <c r="AV18" i="1"/>
  <c r="AZ18" i="1"/>
</calcChain>
</file>

<file path=xl/sharedStrings.xml><?xml version="1.0" encoding="utf-8"?>
<sst xmlns="http://schemas.openxmlformats.org/spreadsheetml/2006/main" count="1989" uniqueCount="428">
  <si>
    <t>Приложение  № 2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</si>
  <si>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</si>
  <si>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</si>
  <si>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</si>
  <si>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Акционерного общества "Горэлектросеть"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</si>
  <si>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</si>
  <si>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</si>
  <si>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</si>
  <si>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</si>
  <si>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</si>
  <si>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</si>
  <si>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</si>
  <si>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</si>
  <si>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</si>
  <si>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</si>
  <si>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</si>
  <si>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</si>
  <si>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∆Р6-10тр,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</si>
  <si>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∆Р35тп_тр,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</si>
  <si>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∆Р6-10тп_тр,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</si>
  <si>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∆L6-10лэп,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</si>
  <si>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∆L0,4лэп,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</si>
  <si>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∆L35тп_лэп,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</si>
  <si>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∆L6-10тп_лэп,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</si>
  <si>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∆L0,4тп_лэп,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</si>
  <si>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Sтппотр, показатель максимальной мощности присоединяемых потребителей электрической энергии, МВт</t>
  </si>
  <si>
    <t>Sтпэх, 
показатель макс. мощности энергопринимающих устр-в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</si>
  <si>
    <t>Кзагр, 
показатель степени загрузки трансформаторной подстанции</t>
  </si>
  <si>
    <t>P6-10з_тр, 
показатель замены силовых (авто-) трансформаторов, МВА</t>
  </si>
  <si>
    <t>L6-10з_лэп, показатель замены линий электропередачи, км</t>
  </si>
  <si>
    <t>L0,4з_лэп, показатель замены линий электропередачи, км</t>
  </si>
  <si>
    <t>В6-10з, 
показатель замены выключателей, шт.</t>
  </si>
  <si>
    <t>В0,4з, 
показатель замены выключателей, шт.</t>
  </si>
  <si>
    <t>∆ПОдист,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</si>
  <si>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∆Пsaidi, показатель оценки изменения средней продолжительности прекращения передачи электрической энергии потребителям услуг</t>
  </si>
  <si>
    <t>∆Пsaifi, показатель оценки изменения средней частоты прекращения передачи электрической энергии потребителям услуг</t>
  </si>
  <si>
    <t>∆Пens, показатель оценки изменения объема недоотпущенной электрической энергии</t>
  </si>
  <si>
    <t>Nсд_тпр,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</si>
  <si>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Nнссд_тпр, показатель числа обязательств сетевой организации по осуществлению тех. прис., исполненных в рамках инвестиционной программы с нарушением установленного срока тех. прис.</t>
  </si>
  <si>
    <t>Фтз, 
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</si>
  <si>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Фоив, 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</si>
  <si>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Фтрр, 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</si>
  <si>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Фит, 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</si>
  <si>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Фхо, 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</si>
  <si>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Фнэ, 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отн. к сфере электроэнергетики,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</si>
  <si>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</si>
  <si>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</si>
  <si>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</si>
  <si>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</si>
  <si>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</si>
  <si>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</si>
  <si>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</si>
  <si>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</si>
  <si>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</si>
  <si>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</si>
  <si>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</si>
  <si>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</si>
  <si>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</si>
  <si>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</si>
  <si>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</si>
  <si>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</si>
  <si>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</si>
  <si>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</si>
  <si>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</si>
  <si>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</si>
  <si>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</si>
  <si>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</si>
  <si>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</si>
  <si>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</si>
  <si>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</si>
  <si>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</si>
  <si>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</si>
  <si>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</si>
  <si>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</si>
  <si>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</si>
  <si>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</si>
  <si>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</si>
  <si>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</si>
  <si>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</si>
  <si>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</si>
  <si>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</si>
  <si>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</si>
  <si>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</si>
  <si>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</si>
  <si>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</si>
  <si>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</si>
  <si>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</si>
  <si>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</si>
  <si>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</si>
  <si>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</si>
  <si>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</si>
  <si>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</si>
  <si>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</si>
  <si>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</si>
  <si>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</si>
  <si>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</si>
  <si>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</si>
  <si>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</si>
  <si>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</si>
  <si>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</si>
  <si>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</si>
  <si>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</si>
  <si>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</si>
  <si>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</si>
  <si>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</si>
  <si>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0.4</t>
  </si>
  <si>
    <t>0.6</t>
  </si>
  <si>
    <t>Кировская область</t>
  </si>
  <si>
    <t>нд</t>
  </si>
  <si>
    <t>1.1.1.3</t>
  </si>
  <si>
    <t>Технологическое присоединение энергопринимающих устройств потребителей свыше 150 кВт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</si>
  <si>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</si>
  <si>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</si>
  <si>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</si>
  <si>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</si>
  <si>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Реконструкция КЛ-6КВ ТП-230 (2с)-ТП-284  путем замены силового эл.кабеля марки СБ-3х95 длиной 0,785 км с увеличением протяженности трассы на кабель марки ААБ2лШв-3х240 длиной 0,889 км.</t>
  </si>
  <si>
    <t>O_004036</t>
  </si>
  <si>
    <t>Строительство КЛ-6КВ ТП-223 (1с)-ТП-266 (2с)  путем замены силового эл.кабеля марки АСБ-3х95 длиной 0,56 км с увеличением протяженности трассы на кабель марки ААБ2лШв-3х150 длиной 0,611 км.</t>
  </si>
  <si>
    <t>O_004037</t>
  </si>
  <si>
    <t>1.2.1.1</t>
  </si>
  <si>
    <t>Реконструкция трансформаторных и иных подстанций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</si>
  <si>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</si>
  <si>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</si>
  <si>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ТП-1041 в части РЗА путём установки терминалов микропроцессорной защиты c функциями направленной ОЗЗ, ОМП и осциллографированием (6шт), путём установки шкафа телемеханики со встроенной системой бесперебойного питания.</t>
  </si>
  <si>
    <t>O_004211</t>
  </si>
  <si>
    <t>Техническое перевооружение оборудования ТП-435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</si>
  <si>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O_003525</t>
  </si>
  <si>
    <t>Техническое перевооружение оборудования ТП-1444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</si>
  <si>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O_003619</t>
  </si>
  <si>
    <t>Техническое перевооружение оборудования ТП-199 в части РЗА путём установки терминалов микропроцессорной защиты c функциями направленной ОЗЗ, ОМП и осциллографированием (3шт), путём установки шкафа телемеханики со встроенной системой бесперебойного питания.</t>
  </si>
  <si>
    <t>O_003627</t>
  </si>
  <si>
    <t>Техническое перевооружение оборудования ТП-380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</si>
  <si>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O_003630</t>
  </si>
  <si>
    <t>Техническое перевооружение оборудования ТП-1653  путём установки шкафа бесперебойного питания (МикроШОТ).</t>
  </si>
  <si>
    <t>O_003640</t>
  </si>
  <si>
    <t>Техническое перевооружение оборудования ТП-482  путём установки шкафа бесперебойного питания (МикроШОТ).</t>
  </si>
  <si>
    <t>O_003641</t>
  </si>
  <si>
    <t>Техническое перевооружение оборудования ФП-3 в части РЗА путём установки централизованной микропроцессорной защиты от замыкания на землю.</t>
  </si>
  <si>
    <t>O_004058</t>
  </si>
  <si>
    <t>Техническое перевооружение оборудования ФП-6 в части РЗА путём установки централизованной микропроцессорной защиты от замыкания на землю.</t>
  </si>
  <si>
    <t>O_004059</t>
  </si>
  <si>
    <t>Техническое перевооружение оборудования ТП-226 в части РЗА путем установки терминала микропроцессорной защиты с функциями направленной ОЗЗ, ОМП и осцилографированием (1шт.) на ТП-223 2 сш. и установки шкафа бесперебойного питания (МикроШОТ).</t>
  </si>
  <si>
    <t>O_004068</t>
  </si>
  <si>
    <t>Техническое перевооружение оборудования ТП-1029 в части РЗА путем установки терминалов микропроцессорной защиты с функциями направленной ОЗЗ, ОМП и осцилографированием (2шт.) на ТП-1040 2 сш, яч. ТП-1037 2 сш.</t>
  </si>
  <si>
    <t>O_004069</t>
  </si>
  <si>
    <t>Техническое перевооружение оборудования ТП-485 в части РЗА путем установки терминала микропроцессорной защиты с функциями направленной ОЗЗ, ОМП и осцилографированием (1шт.) яч. ТП-586 2 сш и установки шкафа бесперебойного питания (МикроШОТ).</t>
  </si>
  <si>
    <t>O_004070</t>
  </si>
  <si>
    <t>Техническое перевооружение оборудования ТП-481 в части РЗА путем установки терминалов микропроцессорной защиты с функциями направленной ОЗЗ, ОМП и осцилографированием (2шт.) яч. ТП-480 1 сш/180, яч. ТП-480 2 сш, с установкой шкафа телемеханики с системой бесперебойного питания.</t>
  </si>
  <si>
    <t>O_004071</t>
  </si>
  <si>
    <t>1.2.2.1</t>
  </si>
  <si>
    <t>Реконструкция линий электропередачи</t>
  </si>
  <si>
    <t>Строительство КЛ-10кВ ТП-1036 (1с)-ТП-1137 (1с) путем замены КЛ-10кВ ТП-1035 (1с)-ТП-1137 (1с), выполненную  электрокабелем ААШв-3х120 длиной 1,606 км с увеличением протяженности трассы на эл.кабель марки ААБ2лШв-3х150 длиной 1,98 км.</t>
  </si>
  <si>
    <t>O_004022</t>
  </si>
  <si>
    <t>1.2.2.2</t>
  </si>
  <si>
    <t>Модернизация, техническое перевооружение линий электропередачи</t>
  </si>
  <si>
    <t>O_003568</t>
  </si>
  <si>
    <t>Техническое перевооружение ВЛ-0,4КВ ТП-1618 "Садовая" путем замены неизолированного  провода  А-50, на деревянных  опорах с длиной трассы 0,340 км (участок с оп № 1до оп № 10) с увеличением протяженности трассы на провод  СИП2а-3*70+1*54,6  с заменой деревянных опор на деревянные ( с 1 по 10) длиной 0,35 км.</t>
  </si>
  <si>
    <t>O_004054</t>
  </si>
  <si>
    <t>Техническое перевооружение ВЛ-10КВ ТП-1054-ТП-1065 путем замены неизолированного  провода 3А-95 на железобетонных опорах с длиной трассы 0,444 км с увеличением протяженности трассы на провод 3СИП3-1х50 длиной 0,46 км без замены опор.</t>
  </si>
  <si>
    <t>O_004092</t>
  </si>
  <si>
    <t>Техническое перевооружение ВЛ-10кВ ТП-1054 - ТП-1169 путем замены неизолированного  провода 3А-95 на железобетонных опорах с длиной трассы 0,5 км с увеличением протяженности трассы на провод 3СИП3-1х50 длиной 0,51 км без замены опор.</t>
  </si>
  <si>
    <t>O_004095</t>
  </si>
  <si>
    <t>Техническое перевооружение ВЛ-0,4КВ ТП-1210 "Фидер №2" путем замены неизолированного  провода  А-25, на ж/б опорах с длиной трассы 1,152  км с увеличением протяженности трассы на провод  СИП2а-3*50+1*54,6  без замены опор длиной 1,180 км.</t>
  </si>
  <si>
    <t>O_004099</t>
  </si>
  <si>
    <t>1.4</t>
  </si>
  <si>
    <t>Прочее новое строительство объектов электросетевого хозяйства, в том числе:</t>
  </si>
  <si>
    <t>Строительство КЛ-6 кВ ТП-801 2сш - ТП-808 2сш (ввод в ТП-801, ТП-808) путем замены силового электрокабеля марки АСБ 3х70 длиной 0,155 км с увеличением протяженности трассы на кабель марки ААБ2лШв-3х120 длиной 0,170 км.</t>
  </si>
  <si>
    <t>O_004102</t>
  </si>
  <si>
    <t>Строительство ТП-1624 путем замены трансформаторной подстанции кирпичное здание с оборудованием и силовыми трансформаторами марки ТМГ-630/10,ТМГ-400/10 2 шт. на комплектную трансформаторную подстанцию 2КТПБ-630/10/0,4 бетонного типа с оборудованием ( ВВ 3 шт., с РЗА 2 шт.) и силовыми  трансформаторами марки ТМГz-250/10, 2 шт. и установкой шкафа телемеханики со встроенной системой бесперебойного питания.</t>
  </si>
  <si>
    <t>O_004107</t>
  </si>
  <si>
    <t>СтроительствоКЛ-6КВ ТП-251-ТП-85 (2с)  путем замены силового эл.кабеля марки АСБ-3х95 длиной 0,105 км с увеличением протяженности трассы на кабель марки ААБ2лШв-3х120 длиной 0,11км.</t>
  </si>
  <si>
    <t>O_004033</t>
  </si>
  <si>
    <t>Строительство КЛ-6КВ ТП-238 (2с)-ТП-462  путем замены силового эл.кабеля марки ААБ-3х50 длиной 0,499 км с увеличением протяженности трассы на кабель марки ААБ2лШв-3х150 длиной 0,666км.</t>
  </si>
  <si>
    <t>O_004035</t>
  </si>
  <si>
    <t>Строительство КЛ-10КВ ТП-1189 (2с)-ТП-1346)  путем замены силового эл.кабеля марки  АСБ-3х95 длиной 1,041 км с уменьшением протяженности трассы на кабель марки ААБ2лШв-3х150 длиной 0,806 км.</t>
  </si>
  <si>
    <t>O_004041</t>
  </si>
  <si>
    <t>Строительство КЛ-10КВ ТП-1164 (1с)-ТП-1165 (2с)   путем замены силового эл.кабеля марки  ААБ-3х50 длиной 0,558 км с  увеличением протяженности трассы на кабель марки ААБ2лШв-3х150 длиной 0,616км.</t>
  </si>
  <si>
    <t>O_004045</t>
  </si>
  <si>
    <t>Расширение РУ-10 кВ 2 с.ш. РТП-121 путем установки  камеры КСО с ВВ и РЗА 10 кВ на 2с.ш.</t>
  </si>
  <si>
    <t>O_004007</t>
  </si>
  <si>
    <t>Строительство КЛ-10кВ п/ст "КБ Север"ф.5-РТП-113 (2с) путем замены силового эл.кабеля марки АСБ-3х95, длиной 0,919 км с увеличением протяженности трассы на кабель марки ААБ2лШв-3х240 длиной 1,051 км.</t>
  </si>
  <si>
    <t>O_003614</t>
  </si>
  <si>
    <t>Строительство КЛ-10КВ ТП-1280 (2с)-ТП-1284 (2с)  путем замены силового эл.кабеля марки ААШв-3х150 длиной 0,779 км с увеличением протяженности трассы на кабель марки  ААБ2лШв-3х150  длиной 0,836 км.</t>
  </si>
  <si>
    <t>O_003942</t>
  </si>
  <si>
    <t>Строительство КЛ-10КВ ТП-1363-ТП-1365 (1с) путем замены силового эл.кабеля марки ААБ-3х70 длиной 0,730 км с увеличением протяженности трассы на кабель марки  ААБ2лШв-3х150  длиной 0,886 км.</t>
  </si>
  <si>
    <t>O_003945</t>
  </si>
  <si>
    <t>Строительство КЛ-10КВ ТП-1283-ТП-1284 (1с)  путем замены силового эл.кабеля марки АСБ-3х95 длиной 0,238 км с увеличением протяженности трассы на кабель марки ААБ2лШв-3х150 длиной 0,260 км.</t>
  </si>
  <si>
    <t>O_003669</t>
  </si>
  <si>
    <t>Строительство КЛ-10КВ ТП-1378 (1с)-ТП-1380/1388/1398  путем замены силового эл.кабеля марки АСБ-3х95 длиной 0,06 км с уменьшением протяженности трассы на кабель марки ААБ2лШв-3х150 длиной 0,05 км.</t>
  </si>
  <si>
    <t>O_003670</t>
  </si>
  <si>
    <t>Строительство ТП-1191 путем замены комплектной трансформаторной подстанции киоского типа с оборудованием и силовым трансформатором марки ТМ-400/10, 1 шт. на комплектную трансформаторную подстанцию КТП-630/10/0,4 киоского типа с оборудованием ( вык-ль 2 шт.) и силовой  трансформатор марки ТМГ-400/10, 1 шт</t>
  </si>
  <si>
    <t>O_003539</t>
  </si>
  <si>
    <t>Строительство ТП-578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КТПС-100/6/0,4 столбового типа и силовой  трансформатор марки ТМГz-100/6, 1 шт</t>
  </si>
  <si>
    <t>O_003540</t>
  </si>
  <si>
    <t>Строительство ТП-675 путем замены комплектной трансформаторной подстанции киоского типа с оборудованием и силовым трансформатором марки ТМГ-100/6, 1 шт. на комплектную трансформаторную подстанцию КТП-630/6/0,4 киоского типа с оборудованием ( вык-ль 2 шт.) и силовой  трансформатор марки ТМГz-100/6, 1 шт</t>
  </si>
  <si>
    <t>O_003541</t>
  </si>
  <si>
    <t>Строительство КЛ-0,4кВ ТП-1036 (1с)-ВРУ блок №4,рентгено-диагностическое отделение каб.А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</si>
  <si>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O_004354</t>
  </si>
  <si>
    <t>Строительство КЛ-0,4кВ ТП-1036 (1с)-ВРУ блок №4,рентгено-диагностическое отделение каб.Б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</si>
  <si>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O_004356</t>
  </si>
  <si>
    <t>Строительство КЛ-0,4кВ ТП-1036 (1с)-ВРУ блок №4,рентгено-диагностическое отделение каб.В путем замены силового эл.кабеля марки АВВГ-3х185+1х50, длиной 0,062 км с увеличением протяженности трассы на кабель марки АВБбШв-4х240 длиной 0,065</t>
  </si>
  <si>
    <t>O_004358</t>
  </si>
  <si>
    <t>Строительство КЛ-0,4кВ ТП-1036 (1с)-ВРУ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</si>
  <si>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O_004360</t>
  </si>
  <si>
    <t>Строительство КЛ-0,4кВ ТП-1036 (2с)-ВРУ блок №5,радиологическое отделение путем замены силового эл.кабеля марки АВВГ-3х185+1х50, длиной 0,080 км с увеличением протяженности трассы на кабель марки АВБбШв-4х240 длиной 0,115 км</t>
  </si>
  <si>
    <t>O_004362</t>
  </si>
  <si>
    <t>Строительство КЛ-0,4 кВ ТП-1352(1 с.ш.)-УП-726 взамен  КВЛ-0,4КВ ТП-1352 "Верхосунская"/УП-726, выполненной  эл.кабелем  АВВГ-4*35, ААБ-3*95  длиной 0,105 км с увеличением протяженности трассы на кабель марки АПвБШв-4х50 длиной 0,110 км.</t>
  </si>
  <si>
    <t>O_004321</t>
  </si>
  <si>
    <t>Строительство КЛ-10КВ ТП-1152 (1с)-ТП-1153   путем замены силового эл.кабеля марки  ААБ-3х95 длиной 0,358 км с  увеличением протяженности трассы на кабель марки ААБ2лШв-3х150 длиной 0,403км.</t>
  </si>
  <si>
    <t>O_004332</t>
  </si>
  <si>
    <t>Строительство КЛ-0,4кВ РТП-105 (1с)-ВРУ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</si>
  <si>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O_004395</t>
  </si>
  <si>
    <t>Строительство КЛ-0,4кВ РТП-105 (2с)-ВРУ ул.Конева,5/1   путем замены силового эл.кабеля марки ААБл-3х120 длиной 0,145 км с увеличением протяженности трассы на кабель марки АПвБШв-4х120 длиной 0,160 км.</t>
  </si>
  <si>
    <t>O_004396</t>
  </si>
  <si>
    <t>Строительство КЛ-0,4кВ ВРУ ул.Конева,5/1 (2с)-ВРУ Конева,7/5 (от РТП-105)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</si>
  <si>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O_004398</t>
  </si>
  <si>
    <t>Строительство КЛ-0,4кВ РТП-105 (1с)-ВРУ ул.Конева,5 каб.А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</si>
  <si>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O_004422</t>
  </si>
  <si>
    <t>Строительство КЛ-0,4кВ РТП-105 (2с)-ВРУ ул.Конева,5 каб.А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</si>
  <si>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O_004423</t>
  </si>
  <si>
    <t>Строительство КЛ-0,4кВ РТП-105 (1с)-ВРУ ул.Конева,5 каб.Б   путем замены силового эл.кабеля марки ААБл-3х95 длиной 0,053 км с увеличением протяженности трассы на кабель марки  АПвБШв-4х120  длиной 0,09 км</t>
  </si>
  <si>
    <t>O_004424</t>
  </si>
  <si>
    <t>Строительство КЛ-0,4кВ РТП-105 (2с)-ВРУ ул.Конева,5 каб.Б   путем замены силового эл.кабеля марки ААБл-3х95 длиной 0,021 км с увеличением протяженности трассы на кабель марки  АПвБШв-4х120  длиной 0,043 км</t>
  </si>
  <si>
    <t>O_004425</t>
  </si>
  <si>
    <t>Строительство КЛ-0,4кВ ВРУ РТП-105 (1с)-ВРУ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</si>
  <si>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O_004426</t>
  </si>
  <si>
    <t>Строительство КЛ-0,4кВ ВРУ РТП-105 (2с)-ВРУ Воровского,106   путем замены силового эл.кабеля марки ААБу-3х185 длиной 0,140 км с увеличением протяженности трассы на кабель марки АПвБШв-4х240  длиной 0,155 км</t>
  </si>
  <si>
    <t>O_004427</t>
  </si>
  <si>
    <t>Строительство КЛ-0,4кВ РТП-105 (1с)-ВРУ Воровского,108  путем замены силового эл.кабеля марки АВБШв-3х185+1х95 длиной 0,185 км с увеличением протяженности трассы на кабель марки  АПвБШв-4х240  длиной 0,205 км</t>
  </si>
  <si>
    <t>O_004428</t>
  </si>
  <si>
    <t>Строительство КЛ-0,4кВ ВРУ РТП-105 (2с)-ВРУ кафе, каб.А   путем замены силового эл.кабеля марки АПВГ-3х95+1х50 длиной 0,150 км с увеличением протяженности трассы на кабель марки  АПвБШв-4х120  длиной 0,165 км</t>
  </si>
  <si>
    <t>O_004430</t>
  </si>
  <si>
    <t>Строительство КЛ-0,4кВ РТП-105 (2с)-ВРУ Воровского,108,  путем замены силовых эл.кабелей марки 2ААБ-3х120 общей длиной 0,370 км с уменьшением  протяженности трассы на кабель марки   АПвБШв-4х240 длиной 0,205 км</t>
  </si>
  <si>
    <t>O_004432</t>
  </si>
  <si>
    <t>Строительство КЛ-0,4кВ ТП-1036 (2с)-ВРУ онкодиспансер, пристрой к 4 блоку каб.Б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</si>
  <si>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O_004220</t>
  </si>
  <si>
    <t>Строительство КЛ-0,4кВ ТП-1036 (2с)-ВРУ онкодиспансер, пристрой к 4 блоку каб.А путем замены силового эл.кабеля марки ААШв-3х95+1х25, длиной 0,103 км с увеличением протяженности трассы на кабель марки АВБбШв-4х120 длиной 0,11 км</t>
  </si>
  <si>
    <t>O_004221</t>
  </si>
  <si>
    <t>Строительство КЛ-0,4кВ ТП-1036 (1с)-ВРУ онкодиспансер, пристрой к 4 блоку каб.Б путем замены силового эл.кабеля марки ААШв-4х120, длиной 0,100 км с увеличением протяженности трассы на кабель марки АВБбШв-4х120 длиной 0,105 км</t>
  </si>
  <si>
    <t>O_004222</t>
  </si>
  <si>
    <t>Строительство КЛ-0,4кВ ТП-1036 (1с)-ВРУ онкодиспансер, пристрой к 4 блоку каб.А путем замены силового эл.кабеля марки ААШв-3х95+1х25, длиной 0,100 км с увеличением протяженности трассы на кабель марки АВБбШв-4х120 длиной 0,105 км</t>
  </si>
  <si>
    <t>O_004223</t>
  </si>
  <si>
    <t>Строительство КЛ-0,4кВ ТП-1036 (2с)-кислородная путем замены силового эл.кабеля марки АВВГ-3х10+1х6, длиной 0,030 км с увеличением протяженности трассы на кабель марки АВБбШв-4х50 длиной 0,035 км</t>
  </si>
  <si>
    <t>O_004224</t>
  </si>
  <si>
    <t>Строительство КЛ-0,4кВ ТП-1036 (2с)-ВРУ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 км</t>
  </si>
  <si>
    <t>O_004225</t>
  </si>
  <si>
    <t>Строительство КЛ-0,4кВ ТП-1036 (1с)-ВРУ блок №3,поликлиника путем замены силового эл.кабеля марки АШВу-3х120, длиной 0,150 км с увеличением протяженности трассы на кабель марки АВБбШв-4х120 длиной 0,170 км</t>
  </si>
  <si>
    <t>O_004226</t>
  </si>
  <si>
    <t>Строительство КЛ-0,4кВ ТП-1036 (2с)-ВРУ блок №4,рентгено-диагностическое отделение каб.Б путем замены силового эл.кабеля марки ААБЛ-3х120, длиной 0,065 км с увеличением протяженности трассы на кабель марки АВБбШв-4х120 длиной 0,07 км</t>
  </si>
  <si>
    <t>O_004227</t>
  </si>
  <si>
    <t>Строительство КЛ-0,4кВ ТП-1036 (2с)-ВРУ блок №4,рентгено-диагностическое отделение каб.А путем замены силового эл.кабеля марки ААБЛ-3х120, длиной 0,065 км с увеличением протяженности трассы на кабель марки АВБбШв-4х120 длиной 0,070 км</t>
  </si>
  <si>
    <t>O_004228</t>
  </si>
  <si>
    <t>СтроительствоКЛ-10КВ ТП-1180 (1с)-ТП-1349  путем замены силового эл.кабеля марки  ААБ-3х150 длиной 0,255 км с  увеличением протяженности трассы на кабель марки ААБ2лШв-3х150длиной 0,433км.</t>
  </si>
  <si>
    <t>O_004242</t>
  </si>
  <si>
    <t>Строительство КЛ-10КВ ТП-1282 (1с)-ТП-1288 (1с)  путем замены силового эл.кабеля марки АСБ-3х95 длиной 0,277 км с увеличением протяженности трассы на кабель марки  ААБ2лШв-3х150   длиной 0,308 км.</t>
  </si>
  <si>
    <t>O_004250</t>
  </si>
  <si>
    <t>Строительство КЛ-10КВ ТП-1282 (1с)-ТП-1283  путем замены силового эл.кабеля марки АСБ-3х95 длиной 0,225 км с увеличением протяженности трассы на кабель марки  ААБ2лШв-3х150   длиной 0,303 км.</t>
  </si>
  <si>
    <t>O_004251</t>
  </si>
  <si>
    <t>Строительство КЛ-6кВ ТП-801-ТП-802 путем замены силового эл.кабеля марки ААБ 3х120, длиной 0,450 км с увеличением протяженности трассы на кабель марки ААБ2лШв-3х150 длиной 0,503 км</t>
  </si>
  <si>
    <t>O_004301</t>
  </si>
  <si>
    <t>Строительство КЛ-6кВ ТП-804 1сш-ТП-819 1сш путем замены силового эл.кабеля марки ААБл 3х240, длиной 0,293 км с увеличением протяженности трассы на кабель марки ААБ2лШв-3х240 длиной 0,343 км</t>
  </si>
  <si>
    <t>O_004524</t>
  </si>
  <si>
    <t>Строительство КЛ-0,4 кВ УП-376 - УП-839 (от ТП-1174) путем замены 2 КЛ-0,4кВ ТП-1174-УП-839 каб.А, Б выполненных  электрокабелем АПВБ-3х70+1х35 общей длиной 0,182 км с увеличением протяженности трассы на кабель марки АВБбШв-4х120 общей длиной 0,205 км</t>
  </si>
  <si>
    <t>O_004506</t>
  </si>
  <si>
    <t>Строительство КЛ-0,4 кВ ТП-1174 (1с.ш.) -  УП-1037 путем замены КЛ-0,4кВ УП-839-УП-1037 (от ТП-1174) выполненного электрокабелем  ААБ-3х120 длиной 0,115 км с сохранением протяженности трассы на кабель марки АВБбШв-4х240 общей длиной 0,115 км</t>
  </si>
  <si>
    <t>O_004507</t>
  </si>
  <si>
    <t>Строительство КЛ-0,4кВ ТП-1174-УП-1079 каб.А   путем замены силового эл.кабеля марки СБ-3х70+1х25 длиной 0,182 км с увеличением протяженности трассы на кабель марки  АПвБШв-4х120   длиной 0,240  км</t>
  </si>
  <si>
    <t>O_004508</t>
  </si>
  <si>
    <t>Строительство КЛ-0,4кВ ТП-1175-УП-1079 путем замены КЛ-0,4кВ ТП-1174-УП-1079 каб.Б, выполненного эл.кабелем марки СБ-3х70+1х25 длиной 0,182 км с уменьшением протяженности трассы на кабель марки  АПвБШв-4х120  длиной 0,01  км</t>
  </si>
  <si>
    <t>O_004509</t>
  </si>
  <si>
    <t>Строительство КЛ-0,4кВ ТП-1174-УП-927 каб.Б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</si>
  <si>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O_004510</t>
  </si>
  <si>
    <t>Строительство КЛ-0,4кВ ТП-1174-УП-927 каб.А   путем замены силового эл.кабеля марки ААШв-3х120 длиной 0,0,35 км с увеличением протяженности трассы на кабель марки  АПвБШв-4х120   длиной 0,04 км</t>
  </si>
  <si>
    <t>O_004511</t>
  </si>
  <si>
    <t>Строительство КЛ-0,4кВ УП-839-УП-1038 (от ТП-1174)   путем замены силового эл.кабеля марки ААБ-3х120 длиной 0,07 км с увеличением протяженности трассы на кабель марки  АПвБШв-4х120  длиной 0,100 км</t>
  </si>
  <si>
    <t>O_004512</t>
  </si>
  <si>
    <t>Строительство КЛ-0,4кВ УП-1037-УП-1038 (от ТП-1174)   путем замены силового эл.кабеля марки ААБ-3х120 длиной 0,07 км с увеличением протяженности трассы на кабель марки  АПвБШв-4х150 длиной 0,08 км</t>
  </si>
  <si>
    <t>O_004513</t>
  </si>
  <si>
    <t>Строительство КЛ-0,4кВ УП-1108-УП-1109 (от ТП-1174)   путем замены силового эл.кабеля марки ААШв-3х185+1х50 длиной 0,11 км с увеличением протяженности трассы на кабель марки  АПвБШв-4х240 длиной 0,12 км</t>
  </si>
  <si>
    <t>O_004514</t>
  </si>
  <si>
    <t>Строительство КЛ-0,4кВ ВРУ ул.Конева,5/1 (1с)-ВРУ Конева,7/5 (от РТП-105)   путем замены силового эл.кабеля марки ААБлу-3х120 длиной 0,072 км с увеличением протяженности трассы на кабель марки  АПвБШв-4х120  длиной 0,08 км</t>
  </si>
  <si>
    <t>O_004449</t>
  </si>
  <si>
    <t>Строительство КЛ-0,4кВ ВРУ РТП-105 (1с)-ВРУ кафе, каб.А   путем замены силового эл.кабеля марки ААШв-3х150 длиной 0,150 км с увеличением протяженности трассы на кабель марки  АПвБШв-4х150  длиной 0,165 км</t>
  </si>
  <si>
    <t>O_004457</t>
  </si>
  <si>
    <t>Строительство КЛ-10КВ РТП-107 (1с)-ТП-1046 (1с)   путем замены силового эл.кабеля марки ЦААБл-3х120 длиной 0,578 км с увеличением протяженности трассы на кабель марки ААБ2лШв-3х240 длиной 0,621 км.</t>
  </si>
  <si>
    <t>O_004530</t>
  </si>
  <si>
    <t>Строительство КЛ-10КВ РТП-107 (2с)-ТП-1046 (2с)   путем замены силового эл.кабеля марки ААШпсу-3х95 длиной 0,59 км с увеличением протяженности трассы на кабель марки ААБ2лШв-3х240 длиной 0,621 км.</t>
  </si>
  <si>
    <t>O_004531</t>
  </si>
  <si>
    <t>Строительство КЛ-10КВ ТП-1361 (2с)-ТП-1365 (2с) путем замены силового эл.кабеля марки АСБ-3х70 длиной 0,129 км с увеличением протяженности трассы на кабель марки  ААБ2лШв-3х150  длиной 0,14 км.</t>
  </si>
  <si>
    <t>O_004539</t>
  </si>
  <si>
    <t>Строительство КЛ-0,4кВ ТП-1017 (2с)-УП-970 путем замены силового эл.кабеля марки ААШв-3х120, длиной 0,072 км с увеличением протяженности трассы на кабель марки АВБбШв-4х150 длиной 0,08 км</t>
  </si>
  <si>
    <t>O_004567</t>
  </si>
  <si>
    <t>Строительство КЛ-0,4кВ ТП-1017 (1с)-УП-974 путем замены силового эл.кабеля марки ААШв-3х120, длиной 0,83 км с увеличением протяженности трассы на кабель марки АВБбШв-4х150 длиной 0,090км</t>
  </si>
  <si>
    <t>O_004568</t>
  </si>
  <si>
    <t>Строительство КЛ-0,4кВ УП-970-УП-971 (от ТП-1017) путем замены силового эл.кабеля марки ААШв-3х120, длиной 0,104 км с увеличением протяженности трассы на кабель марки АВБбШв-4х120 длиной 0,115км</t>
  </si>
  <si>
    <t>O_004569</t>
  </si>
  <si>
    <t>Строительство КЛ-0,4кВ УП-971-УП-972 (от ТП-1017) путем замены силового эл.кабеля марки ААШв-3х120, длиной 0,136 км с увеличением протяженности трассы на кабель марки АВБбШв-4х120 длиной 0,150 км</t>
  </si>
  <si>
    <t>O_004573</t>
  </si>
  <si>
    <t>Строительство КЛ-0,4кВ УП-972-УП-973 (от ТП-1017) путем замены силового эл.кабеля марки ААШв-3х120, длиной 0,128 км с увеличением протяженности трассы на кабель марки АВБбШв-4х120 длиной 0,145 км</t>
  </si>
  <si>
    <t>O_004574</t>
  </si>
  <si>
    <t>Строительство КЛ-0,4кВ УП-973-УП-974 (от ТП-1017) путем замены силового эл.кабеля марки ААШв-3х120, длиной 0,076 км с увеличением протяженности трассы на кабель марки АВБбШв-4х120 длиной 0,085 км</t>
  </si>
  <si>
    <t>O_004575</t>
  </si>
  <si>
    <t>Строительство КЛ-0,4кВ ТП-1016 (2с)-УП-979 путем замены силового эл.кабеля марки ААШв-3х240, длиной 0,075 км с увеличением протяженности трассы на кабель марки АВБбШв-4х150 длиной 0,095 км</t>
  </si>
  <si>
    <t>O_004576</t>
  </si>
  <si>
    <t>Строительство КЛ-0,4кВ ТП-1017 (1с)-ВРУ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</si>
  <si>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O_004577</t>
  </si>
  <si>
    <t>Строительство КЛ-0,4кВ ТП-1016 (1с)-УП-978 путем замены силового эл.кабеля марки ААШв-3х120, длиной 0,065 км с увеличением протяженности трассы на кабель марки АВБбШв-4х150 длиной 0,083 км</t>
  </si>
  <si>
    <t>O_004578</t>
  </si>
  <si>
    <t>Строительство КЛ-0,4кВ ТП-1017 (2с)-ВРУ д/сад №150 путем замены силового эл.кабеля марки ААШв-3х70, длиной 0,210 км с увеличением протяженности трассы на кабель марки АВБбШв-4х120 длиной 0,220 км</t>
  </si>
  <si>
    <t>O_004579</t>
  </si>
  <si>
    <t>Строительство КЛ-0,4кВ ТП-1017 (1с)-ВРУ Воровского,133 путем замены силового эл.кабеля марки ААШв-3х185, длиной 0,350 км с увеличением протяженности трассы на кабель марки АВБбШв-4х240 длиной 0,388 км</t>
  </si>
  <si>
    <t>O_004580</t>
  </si>
  <si>
    <t>Строительство КЛ-0,4кВ ТП-1017 (1с)-ВРУ ЦТП-1 путем замены силового эл.кабеля марки ААШв-3х70, длиной 0,065 км с  увеличением протяженности трассы на кабель марки АВБбШв-4х50 длиной 0,085 км</t>
  </si>
  <si>
    <t>O_004581</t>
  </si>
  <si>
    <t>Строительство КЛ-0,4кВ УП-977-УП-978 (от ТП-1016) путем замены силового эл.кабеля марки ААШв-3х120, длиной 0,120 км с увеличением протяженности трассы на кабель марки АВБбШв-4х120 длиной 0,124 км</t>
  </si>
  <si>
    <t>O_004582</t>
  </si>
  <si>
    <t>Строительство КЛ-0,4кВ ТП-1017 (2с)-ВРУ ЦТП-1 путем замены силового эл.кабеля марки ААШв-3х70, длиной 0,082 км с  увеличением протяженности трассы на кабель марки АВБбШв-4х50 длиной 0,085 км</t>
  </si>
  <si>
    <t>O_004583</t>
  </si>
  <si>
    <t>Строительство КЛ-0,4кВ УП-976-УП-977 (от ТП-1016) путем замены силового эл.кабеля марки ААШв-3х120, длиной 0,112 км с уменьшением протяженности трассы на кабель марки АВБбШв-4х120 длиной 0,091 км</t>
  </si>
  <si>
    <t>O_004584</t>
  </si>
  <si>
    <t>Строительство КЛ-0,4кВ ТП-1016 (1с)-ВРУ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</si>
  <si>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O_004585</t>
  </si>
  <si>
    <t>Строительство КЛ-0,4кВ ТП-1016 (2с)-ВРУ д/с №154 путем замены силового эл.кабеля марки АПВБ-3х120+1х35, длиной 0,100 км с увеличением протяженности трассы на кабель марки АВБбШв-4х120 длиной 0,124 км</t>
  </si>
  <si>
    <t>O_004586</t>
  </si>
  <si>
    <t>Строительство КЛ-0,4кВ ТП-1016 (1с)-школа №60 каб.А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</si>
  <si>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O_004587</t>
  </si>
  <si>
    <t>Строительство КЛ-0,4кВ ТП-1016 (1с)-школа №60 каб.Б путем замены силового эл.кабеля марки ААБ-3х120, длиной 0,220 км с увеличением протяженности трассы на кабель марки АВБбШв-4х120 длиной 0,267 км</t>
  </si>
  <si>
    <t>O_004588</t>
  </si>
  <si>
    <t>Строительство КЛ-0,4кВ ТП-1016 (1с)-ВРУ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</si>
  <si>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O_004589</t>
  </si>
  <si>
    <t>Строительство КЛ-0,4кВ ТП-1016 (2с)-ВРУ ЦТП-2 путем замены силового эл.кабеля марки ААШв-3х70, длиной 0,050 км с увеличением протяженности трассы на кабель марки АВБбШв-4х50 длиной 0,078 км</t>
  </si>
  <si>
    <t>O_004590</t>
  </si>
  <si>
    <t>Строительство КЛ-0,4кВ УП-1108-УП-1095 (от ТП-1174)  путем замены силового эл.кабеля марки ААШв-3х185+1х50 длиной 0,08 км с увеличением протяженности трассы на кабель марки  АПвБШв-4х240 длиной 0,09 км</t>
  </si>
  <si>
    <t>O_004608</t>
  </si>
  <si>
    <t>Строительство КЛ-0,4кВ УП-1079-ВРУ ЦТП-172 Красина-60/а каб.А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</si>
  <si>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O_004609</t>
  </si>
  <si>
    <t>Строительство КЛ-0,4кВ УП-1079-ВРУ ЦТП-172 Красина-60/а каб.Б  (от ТП-1174)  путем замены силового эл.кабеля марки ААШв-3х16 длиной 0,045 км с увеличением протяженности трассы на кабель марки  АПвБШв-4х50 длиной 0,05 км</t>
  </si>
  <si>
    <t>O_004610</t>
  </si>
  <si>
    <t>Строительство КЛ-0,4кВ УП-1109-ВЛ на УП-1118 (от ТП-1174)  путем замены силового эл.кабеля марки АВВБ-3х35+1х16 длиной 0,03 км с увеличением протяженности трассы на кабель марки  АПвБШв-4х50 длиной 0,045км</t>
  </si>
  <si>
    <t>O_004611</t>
  </si>
  <si>
    <t>Строительство КЛ-0,4кВ ТП-1174 (1с)-ВРУ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</si>
  <si>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O_004612</t>
  </si>
  <si>
    <t>Строительство КЛ-0,4кВ ТП-1174 (2с)-ВРУ Щорса,52  путем замены силового эл.кабеля марки ААБлу-3х120 длиной 0,09 км с увеличением протяженности трассы на кабель марки  АПвБШв-4х120 длиной 0,1км</t>
  </si>
  <si>
    <t>O_004613</t>
  </si>
  <si>
    <t>Строительство КЛ-0,4кВ ТП-1174 (1с)-ВРУ ЦТП-174 Щорса,52  путем замены силового эл.кабеля марки АПВГ-4х25 длиной 0,07 км с увеличением протяженности трассы на кабель марки  АПвБШв-4х50 длиной 0,09км</t>
  </si>
  <si>
    <t>O_004614</t>
  </si>
  <si>
    <t>Строительство КЛ-0,4 кВ ТП-1174 (2с)-ВРУ ЦТП-174 Щорса,52 путем замены силового эл.кабеля марки АПВГ-4х25 длиной 0,071 км с увеличением протяженности трассы на кабель марки АВБбШв-4х50 длиной 0,09 км.</t>
  </si>
  <si>
    <t>O_004615</t>
  </si>
  <si>
    <t>Строительство КЛ-0,4кВ ТП-1177-УП-373  путем замены силового эл.кабеля марки АСБ-3х120+1х50 длиной 0,05 км с увеличением протяженности трассы на кабель марки  АПвБШв-4х120    длиной 0,055 км</t>
  </si>
  <si>
    <t>O_004616</t>
  </si>
  <si>
    <t>Строительство КЛ-0,4кВ ТП-1177-УП-1127  путем замены силового эл.кабеля марки ААШв-3х240  длиной 0,215 км с увеличением протяженности трассы на кабель марки  АПвБШв-4х240  длиной 0,235 км</t>
  </si>
  <si>
    <t>O_004617</t>
  </si>
  <si>
    <t>Строительство КЛ-0,4кВ УП-1127-УП-1128 (от ТП-1177)  путем замены силового эл.кабеля марки ААШв-3х240  длиной 0,055 км с увеличением протяженности трассы на кабель марки  АПвБШв-4х240  длиной 0,065 км</t>
  </si>
  <si>
    <t>O_004618</t>
  </si>
  <si>
    <t>Строительство КЛ-0,4кВ ТП-1284-УП-374  путем замены силового эл.кабеля марки АСБ- 3х95+1х50 длиной 0,145 км с увеличением протяженности  трассы на кабель марки  АПвБШв-4х150 длиной  0,160 км</t>
  </si>
  <si>
    <t>O_004619</t>
  </si>
  <si>
    <t>Строительство КЛ-0,4кВ ТП-1284-УП-375  путем замены силового эл.кабеля марки АСБ- 3х95+1х50 длиной 0,261 км с увеличением протяженности  трассы на кабель марки  АПвБШв-4х240 длиной  0,285 км</t>
  </si>
  <si>
    <t>O_004620</t>
  </si>
  <si>
    <t>Строительство КЛ-0,4кВ ТП-1284-УП-1095  путем замены силового эл.кабеля марки АСБ- 3х95+1х35 длиной 0,160 км с увеличением протяженности  трассы на кабель марки  АПвБШв-4х240 длиной  0,190 км</t>
  </si>
  <si>
    <t>O_004621</t>
  </si>
  <si>
    <t>Строительство КЛ-0,4кВ УП-375-УП-376 (от ТП-1284)  путем замены силового эл.кабеля марки АСБ- 3х95+1х50 длиной 0,023 км с увеличением протяженности  трассы на кабель марки  АПвБШв-4х150 длиной  0,030 км</t>
  </si>
  <si>
    <t>O_004622</t>
  </si>
  <si>
    <t>Строительство КЛ-0,4кВ ТП-1284-УП-1117  путем замены силового эл.кабеля марки ААБ- 3х185 длиной 0,11 км с увеличением протяженности  трассы на кабель марки  АПвБШв-4х240 длиной  0,125 км</t>
  </si>
  <si>
    <t>O_004623</t>
  </si>
  <si>
    <t>Строительство КЛ-0,4кВ УП-1116-УП-1117 каб.А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</si>
  <si>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O_004624</t>
  </si>
  <si>
    <t>Строительство КЛ-0,4кВ УП-1116-УП-1117 каб.Б (от ТП-1284)  путем замены силового эл.кабеля марки АПВБШв- 3х70+1х25 длиной 0,082 км с увеличением протяженности  трассы на кабель марки  АПвБШв-4х120 длиной  0,090 км</t>
  </si>
  <si>
    <t>O_004625</t>
  </si>
  <si>
    <t>Строительство КЛ-0,4кВ УП-1115-УП-1116 каб.А (от ТП-1284)  путем замены силового эл.кабеля марки АПВБШв- 3х70+1х25 длиной 0,050 км с увеличением протяженности  трассы на кабель марки  АПвБШв-4х120 длиной  0,055км</t>
  </si>
  <si>
    <t>O_004626</t>
  </si>
  <si>
    <t>Строительство КЛ-0,4кВ УП-1115-УП-1116 каб.Б (от ТП-1284)  путем замены силового эл.кабеля марки АПВБШв- 3х70+1х25 длиной 0,050 км с увеличением протяженности  трассы на кабель марки АПвБШв-4х120 длиной  0,055км</t>
  </si>
  <si>
    <t>O_004627</t>
  </si>
  <si>
    <t>Строительство КЛ-0,4кВ УП-233-УП-1117 (от ТП-1284)  путем замены силового эл.кабеля марки АПБВв-3х120+1х25 длиной 0,100 км с увеличением протяженности трассы на кабель марки АПвБШв-4х120 длиной  0,11 км</t>
  </si>
  <si>
    <t>O_004628</t>
  </si>
  <si>
    <t>Расширение РУ-10кВ ТП-1659 с заменой существующего оборудования, состоящего из 6 камер КСО, и установкой двух дополнительных камер КСО на 1СШ</t>
  </si>
  <si>
    <t>O_004675</t>
  </si>
  <si>
    <t xml:space="preserve"> Строительство комплектной трансформаторной подстанции КТП-630/6/0,4 бетоного типа взамен кирпичной ТП-83</t>
  </si>
  <si>
    <t>O_004676</t>
  </si>
  <si>
    <t>Строительство КЛ-10КВ ТП-1029 (1с)-ТП-1031 (1с) путем замены силового эл.кабеля КЛ 1017 1c– 1029 1 c марки АСБ-3х185 длиной 1,320 км с уменьшением протяженности трассы на кабеля марки ААБ2лШв-3х150 длиной 0,345 км.</t>
  </si>
  <si>
    <t>O_004692</t>
  </si>
  <si>
    <t>Строительство КЛ-10КВ ТП-1029 (2с)-ТП-1031 (2с) путем замены силового эл.кабеля КЛ-10КВ ТП-1017 (2с)-ТП-1029 (2с) марки АСБ-3х185 длиной 1,187 км с уменьшением протяженности трассы на кабель марки ААБ2лШв-3х150 длиной 0,345 км.</t>
  </si>
  <si>
    <t>O_004693</t>
  </si>
  <si>
    <t>Расширение РУ-10 кВ в ТП-1031  путем замены комплекта оборудования на камерах КСО (ВВ существующий,  ВН 5 шт.,ШМР-10) с установкой дополнительных 2  камер с ВН</t>
  </si>
  <si>
    <t>O_004694</t>
  </si>
  <si>
    <t>1.6</t>
  </si>
  <si>
    <t>Прочие инвестиционные проекты, в том числе:</t>
  </si>
  <si>
    <t>Приобретение полуприцепа бортового, двухосного односкатного. грузоподъемностью от 20т. (длина 12м)</t>
  </si>
  <si>
    <t>O_004458</t>
  </si>
  <si>
    <t>Приобретение передвижной компрессорной станции (дизельная)</t>
  </si>
  <si>
    <t>O_004461</t>
  </si>
  <si>
    <t>O_004462</t>
  </si>
  <si>
    <t>Приобретение фронтального мини погрузчика</t>
  </si>
  <si>
    <t>O_004444</t>
  </si>
  <si>
    <t>Приобретение автомобиля более 3.5т с двухрядной кабиной</t>
  </si>
  <si>
    <t>O_004445</t>
  </si>
  <si>
    <t>Приобрнетение автомобиля более 3.5т с двухрядной кабиной</t>
  </si>
  <si>
    <t>O_004322</t>
  </si>
  <si>
    <t>Приобретение автомобиля-самосвала грузоподъемностью до 8т</t>
  </si>
  <si>
    <t>O_004209</t>
  </si>
  <si>
    <t>Приобретение автомастерской на автомобильном шасси более 3.5т</t>
  </si>
  <si>
    <t>O_004210</t>
  </si>
  <si>
    <t>Техническое перевооружение ВЛ-0,4 кВ от ТП-675 "Товарищ" путем замены голого провода А-50, А-35, А-25 на деревянных опорах с длиной трассы 1,890 км с увеличением протяженности трассы на провод  СИП2а-3х50+1х54,6 на деревянных опорах с заменой всех деревянных опор на ж/б опоры длиной 1,910 км и суммарной длиной провода 0,084км марки СИП-2х16 на "перекидки".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</si>
  <si>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</si>
  <si>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</si>
  <si>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</si>
  <si>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</si>
  <si>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</si>
  <si>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</si>
  <si>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</si>
  <si>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</si>
  <si>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</si>
  <si>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</si>
  <si>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</si>
  <si>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</si>
  <si>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</si>
  <si>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</si>
  <si>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</si>
  <si>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</si>
  <si>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</si>
  <si>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</si>
  <si>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</si>
  <si>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</si>
  <si>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Год раскрытия информации: 2024 год</t>
  </si>
  <si>
    <r>
      <t xml:space="preserve"> на </t>
    </r>
    <r>
      <rPr>
        <b/>
        <u/>
        <sz val="12"/>
        <color theme="1"/>
        <rFont val="Times New Roman"/>
        <family val="1"/>
        <charset val="204"/>
      </rPr>
      <t>2028</t>
    </r>
    <r>
      <rPr>
        <b/>
        <sz val="12"/>
        <color theme="1"/>
        <rFont val="Times New Roman"/>
        <family val="1"/>
        <charset val="204"/>
      </rPr>
      <t xml:space="preserve"> год</t>
    </r>
  </si>
  <si>
    <t>O_004451</t>
  </si>
  <si>
    <t>Приобретение крана на автомобильном шасси повышенной проходимости (грузоподъемность 32т)</t>
  </si>
  <si>
    <t>O_004455</t>
  </si>
  <si>
    <t>Утвержденные плановые значения показателей приведены в соответствии с распоряжением Министерства энергетики и жилищно- коммунального хозяйства Кировской области от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</si>
</sst>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;\-#,##0.000;&quot;нд&quot;"/>
    <numFmt numFmtId="166" formatCode="[=0]&quot;нд&quot;;General"/>
    <numFmt numFmtId="167" formatCode="#,##0.00000_ ;\-#,##0.00000\ "/>
    <numFmt numFmtId="168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wrapText="1"/>
    </xf>
    <xf numFmtId="164" fontId="3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5" fontId="7" fillId="0" borderId="6" xfId="1" applyNumberFormat="1" applyFont="1" applyBorder="1" applyAlignment="1">
      <alignment horizontal="center" vertical="center"/>
    </xf>
    <xf numFmtId="165" fontId="7" fillId="0" borderId="6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/>
    <xf numFmtId="165" fontId="9" fillId="0" borderId="6" xfId="2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vertic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7" fillId="0" borderId="0" xfId="0" applyFont="1"/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7" fillId="0" borderId="0" xfId="0" applyNumberFormat="1" applyFont="1" applyAlignment="1">
      <alignment horizontal="left"/>
    </xf>
    <xf numFmtId="168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81"/>
  <sheetViews>
    <sheetView tabSelected="1" zoomScale="64" zoomScaleNormal="64" workbookViewId="0">
      <selection activeCell="A11" sqref="A11:AH11"/>
    </sheetView>
  </sheetViews>
  <sheetFormatPr defaultColWidth="9" defaultRowHeight="15.75" x14ac:dyDescent="0.25"/>
  <cols>
    <col min="1" max="1" width="10.140625" style="43" customWidth="1"/>
    <col min="2" max="2" width="54.42578125" style="43" customWidth="1"/>
    <col min="3" max="3" width="12.140625" style="43" customWidth="1"/>
    <col min="4" max="59" width="10" style="43" customWidth="1"/>
    <col min="60" max="68" width="9" style="43" customWidth="1"/>
    <col min="69" max="16384" width="9" style="45"/>
  </cols>
  <sheetData>
    <row r="1" spans="1:60" s="43" customFormat="1" x14ac:dyDescent="0.25">
      <c r="AH1" s="44" t="s">
        <v>0</v>
      </c>
    </row>
    <row r="2" spans="1:60" s="43" customFormat="1" x14ac:dyDescent="0.25">
      <c r="AH2" s="3" t="s">
        <v>1</v>
      </c>
    </row>
    <row r="3" spans="1:60" s="43" customFormat="1" x14ac:dyDescent="0.25">
      <c r="AH3" s="3" t="s">
        <v>2</v>
      </c>
    </row>
    <row r="4" spans="1:60" s="43" customFormat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</row>
    <row r="5" spans="1:60" s="43" customFormat="1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 t="s">
        <v>423</v>
      </c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</row>
    <row r="6" spans="1:60" s="43" customForma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</row>
    <row r="7" spans="1:60" s="43" customFormat="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</row>
    <row r="8" spans="1:60" s="43" customFormat="1" x14ac:dyDescent="0.25"/>
    <row r="9" spans="1:60" s="43" customFormat="1" ht="18.95" customHeight="1" x14ac:dyDescent="0.25">
      <c r="A9" s="53" t="s">
        <v>422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</row>
    <row r="10" spans="1:60" s="43" customFormat="1" ht="18.95" customHeight="1" x14ac:dyDescent="0.25"/>
    <row r="11" spans="1:60" s="43" customFormat="1" ht="18.95" customHeight="1" x14ac:dyDescent="0.25">
      <c r="A11" s="53" t="s">
        <v>427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</row>
    <row r="12" spans="1:60" s="43" customFormat="1" ht="15.95" customHeight="1" x14ac:dyDescent="0.25">
      <c r="A12" s="53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60" s="43" customFormat="1" ht="15.95" customHeight="1" x14ac:dyDescent="0.25"/>
    <row r="14" spans="1:60" s="43" customFormat="1" ht="159.75" customHeight="1" x14ac:dyDescent="0.25">
      <c r="A14" s="58" t="s">
        <v>7</v>
      </c>
      <c r="B14" s="58" t="s">
        <v>8</v>
      </c>
      <c r="C14" s="58" t="s">
        <v>9</v>
      </c>
      <c r="D14" s="57" t="s">
        <v>10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 t="s">
        <v>11</v>
      </c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 t="s">
        <v>12</v>
      </c>
      <c r="AM14" s="57"/>
      <c r="AN14" s="57"/>
      <c r="AO14" s="57"/>
      <c r="AP14" s="57"/>
      <c r="AQ14" s="57"/>
      <c r="AR14" s="57" t="s">
        <v>13</v>
      </c>
      <c r="AS14" s="57"/>
      <c r="AT14" s="57"/>
      <c r="AU14" s="57"/>
      <c r="AV14" s="57" t="s">
        <v>14</v>
      </c>
      <c r="AW14" s="57"/>
      <c r="AX14" s="57"/>
      <c r="AY14" s="57"/>
      <c r="AZ14" s="57"/>
      <c r="BA14" s="57"/>
      <c r="BB14" s="57" t="s">
        <v>15</v>
      </c>
      <c r="BC14" s="57"/>
      <c r="BD14" s="57"/>
      <c r="BE14" s="57"/>
      <c r="BF14" s="57" t="s">
        <v>16</v>
      </c>
      <c r="BG14" s="57"/>
    </row>
    <row r="15" spans="1:60" s="43" customFormat="1" ht="224.1" customHeight="1" x14ac:dyDescent="0.25">
      <c r="A15" s="59"/>
      <c r="B15" s="59"/>
      <c r="C15" s="59"/>
      <c r="D15" s="57" t="s">
        <v>17</v>
      </c>
      <c r="E15" s="57"/>
      <c r="F15" s="57" t="s">
        <v>18</v>
      </c>
      <c r="G15" s="57"/>
      <c r="H15" s="61" t="s">
        <v>19</v>
      </c>
      <c r="I15" s="61"/>
      <c r="J15" s="57" t="s">
        <v>20</v>
      </c>
      <c r="K15" s="57"/>
      <c r="L15" s="57" t="s">
        <v>21</v>
      </c>
      <c r="M15" s="57"/>
      <c r="N15" s="57" t="s">
        <v>22</v>
      </c>
      <c r="O15" s="57"/>
      <c r="P15" s="57" t="s">
        <v>23</v>
      </c>
      <c r="Q15" s="57"/>
      <c r="R15" s="57" t="s">
        <v>24</v>
      </c>
      <c r="S15" s="57"/>
      <c r="T15" s="57" t="s">
        <v>25</v>
      </c>
      <c r="U15" s="57"/>
      <c r="V15" s="57" t="s">
        <v>26</v>
      </c>
      <c r="W15" s="57"/>
      <c r="X15" s="57" t="s">
        <v>27</v>
      </c>
      <c r="Y15" s="57"/>
      <c r="Z15" s="57" t="s">
        <v>28</v>
      </c>
      <c r="AA15" s="57"/>
      <c r="AB15" s="57" t="s">
        <v>29</v>
      </c>
      <c r="AC15" s="57"/>
      <c r="AD15" s="57" t="s">
        <v>30</v>
      </c>
      <c r="AE15" s="57"/>
      <c r="AF15" s="57" t="s">
        <v>31</v>
      </c>
      <c r="AG15" s="57"/>
      <c r="AH15" s="57" t="s">
        <v>32</v>
      </c>
      <c r="AI15" s="57"/>
      <c r="AJ15" s="57" t="s">
        <v>33</v>
      </c>
      <c r="AK15" s="57"/>
      <c r="AL15" s="57" t="s">
        <v>34</v>
      </c>
      <c r="AM15" s="57"/>
      <c r="AN15" s="57" t="s">
        <v>35</v>
      </c>
      <c r="AO15" s="57"/>
      <c r="AP15" s="57" t="s">
        <v>36</v>
      </c>
      <c r="AQ15" s="57"/>
      <c r="AR15" s="57" t="s">
        <v>37</v>
      </c>
      <c r="AS15" s="57"/>
      <c r="AT15" s="57" t="s">
        <v>38</v>
      </c>
      <c r="AU15" s="57"/>
      <c r="AV15" s="57" t="s">
        <v>39</v>
      </c>
      <c r="AW15" s="57"/>
      <c r="AX15" s="57" t="s">
        <v>40</v>
      </c>
      <c r="AY15" s="57"/>
      <c r="AZ15" s="57" t="s">
        <v>41</v>
      </c>
      <c r="BA15" s="57"/>
      <c r="BB15" s="57" t="s">
        <v>42</v>
      </c>
      <c r="BC15" s="57"/>
      <c r="BD15" s="57" t="s">
        <v>43</v>
      </c>
      <c r="BE15" s="57"/>
      <c r="BF15" s="57" t="s">
        <v>44</v>
      </c>
      <c r="BG15" s="57"/>
    </row>
    <row r="16" spans="1:60" s="43" customFormat="1" ht="51" customHeight="1" x14ac:dyDescent="0.25">
      <c r="A16" s="60"/>
      <c r="B16" s="60"/>
      <c r="C16" s="60"/>
      <c r="D16" s="35" t="s">
        <v>45</v>
      </c>
      <c r="E16" s="35" t="s">
        <v>46</v>
      </c>
      <c r="F16" s="35" t="s">
        <v>45</v>
      </c>
      <c r="G16" s="35" t="s">
        <v>46</v>
      </c>
      <c r="H16" s="35" t="s">
        <v>45</v>
      </c>
      <c r="I16" s="35" t="s">
        <v>46</v>
      </c>
      <c r="J16" s="35" t="s">
        <v>45</v>
      </c>
      <c r="K16" s="35" t="s">
        <v>46</v>
      </c>
      <c r="L16" s="35" t="s">
        <v>45</v>
      </c>
      <c r="M16" s="35" t="s">
        <v>46</v>
      </c>
      <c r="N16" s="35" t="s">
        <v>45</v>
      </c>
      <c r="O16" s="35" t="s">
        <v>46</v>
      </c>
      <c r="P16" s="35" t="s">
        <v>45</v>
      </c>
      <c r="Q16" s="35" t="s">
        <v>46</v>
      </c>
      <c r="R16" s="35" t="s">
        <v>45</v>
      </c>
      <c r="S16" s="35" t="s">
        <v>46</v>
      </c>
      <c r="T16" s="35" t="s">
        <v>45</v>
      </c>
      <c r="U16" s="35" t="s">
        <v>46</v>
      </c>
      <c r="V16" s="35" t="s">
        <v>45</v>
      </c>
      <c r="W16" s="35" t="s">
        <v>46</v>
      </c>
      <c r="X16" s="35" t="s">
        <v>45</v>
      </c>
      <c r="Y16" s="35" t="s">
        <v>46</v>
      </c>
      <c r="Z16" s="35" t="s">
        <v>45</v>
      </c>
      <c r="AA16" s="35" t="s">
        <v>46</v>
      </c>
      <c r="AB16" s="35" t="s">
        <v>45</v>
      </c>
      <c r="AC16" s="35" t="s">
        <v>46</v>
      </c>
      <c r="AD16" s="35" t="s">
        <v>45</v>
      </c>
      <c r="AE16" s="35" t="s">
        <v>46</v>
      </c>
      <c r="AF16" s="35" t="s">
        <v>45</v>
      </c>
      <c r="AG16" s="35" t="s">
        <v>46</v>
      </c>
      <c r="AH16" s="35" t="s">
        <v>45</v>
      </c>
      <c r="AI16" s="35" t="s">
        <v>46</v>
      </c>
      <c r="AJ16" s="35" t="s">
        <v>45</v>
      </c>
      <c r="AK16" s="35" t="s">
        <v>46</v>
      </c>
      <c r="AL16" s="35" t="s">
        <v>45</v>
      </c>
      <c r="AM16" s="35" t="s">
        <v>46</v>
      </c>
      <c r="AN16" s="35" t="s">
        <v>45</v>
      </c>
      <c r="AO16" s="35" t="s">
        <v>46</v>
      </c>
      <c r="AP16" s="35" t="s">
        <v>45</v>
      </c>
      <c r="AQ16" s="35" t="s">
        <v>46</v>
      </c>
      <c r="AR16" s="35" t="s">
        <v>45</v>
      </c>
      <c r="AS16" s="35" t="s">
        <v>46</v>
      </c>
      <c r="AT16" s="35" t="s">
        <v>45</v>
      </c>
      <c r="AU16" s="35" t="s">
        <v>46</v>
      </c>
      <c r="AV16" s="35" t="s">
        <v>45</v>
      </c>
      <c r="AW16" s="35" t="s">
        <v>46</v>
      </c>
      <c r="AX16" s="35" t="s">
        <v>45</v>
      </c>
      <c r="AY16" s="35" t="s">
        <v>46</v>
      </c>
      <c r="AZ16" s="35" t="s">
        <v>45</v>
      </c>
      <c r="BA16" s="35" t="s">
        <v>46</v>
      </c>
      <c r="BB16" s="35" t="s">
        <v>45</v>
      </c>
      <c r="BC16" s="35" t="s">
        <v>46</v>
      </c>
      <c r="BD16" s="35" t="s">
        <v>45</v>
      </c>
      <c r="BE16" s="35" t="s">
        <v>46</v>
      </c>
      <c r="BF16" s="35" t="s">
        <v>45</v>
      </c>
      <c r="BG16" s="35" t="s">
        <v>46</v>
      </c>
      <c r="BH16" s="1"/>
    </row>
    <row r="17" spans="1:60" s="3" customFormat="1" ht="15.95" customHeight="1" x14ac:dyDescent="0.25">
      <c r="A17" s="2">
        <v>1</v>
      </c>
      <c r="B17" s="2">
        <v>2</v>
      </c>
      <c r="C17" s="2">
        <v>3</v>
      </c>
      <c r="D17" s="34" t="s">
        <v>47</v>
      </c>
      <c r="E17" s="34" t="s">
        <v>48</v>
      </c>
      <c r="F17" s="34" t="s">
        <v>49</v>
      </c>
      <c r="G17" s="34" t="s">
        <v>50</v>
      </c>
      <c r="H17" s="34" t="s">
        <v>51</v>
      </c>
      <c r="I17" s="34" t="s">
        <v>52</v>
      </c>
      <c r="J17" s="34" t="s">
        <v>53</v>
      </c>
      <c r="K17" s="34" t="s">
        <v>54</v>
      </c>
      <c r="L17" s="34" t="s">
        <v>55</v>
      </c>
      <c r="M17" s="34" t="s">
        <v>56</v>
      </c>
      <c r="N17" s="34" t="s">
        <v>57</v>
      </c>
      <c r="O17" s="34" t="s">
        <v>58</v>
      </c>
      <c r="P17" s="34" t="s">
        <v>59</v>
      </c>
      <c r="Q17" s="34" t="s">
        <v>60</v>
      </c>
      <c r="R17" s="34" t="s">
        <v>61</v>
      </c>
      <c r="S17" s="34" t="s">
        <v>62</v>
      </c>
      <c r="T17" s="34" t="s">
        <v>63</v>
      </c>
      <c r="U17" s="34" t="s">
        <v>64</v>
      </c>
      <c r="V17" s="34" t="s">
        <v>65</v>
      </c>
      <c r="W17" s="34" t="s">
        <v>66</v>
      </c>
      <c r="X17" s="34" t="s">
        <v>67</v>
      </c>
      <c r="Y17" s="34" t="s">
        <v>68</v>
      </c>
      <c r="Z17" s="34" t="s">
        <v>69</v>
      </c>
      <c r="AA17" s="34" t="s">
        <v>70</v>
      </c>
      <c r="AB17" s="34" t="s">
        <v>71</v>
      </c>
      <c r="AC17" s="34" t="s">
        <v>72</v>
      </c>
      <c r="AD17" s="34" t="s">
        <v>73</v>
      </c>
      <c r="AE17" s="34" t="s">
        <v>74</v>
      </c>
      <c r="AF17" s="34" t="s">
        <v>75</v>
      </c>
      <c r="AG17" s="34" t="s">
        <v>76</v>
      </c>
      <c r="AH17" s="34" t="s">
        <v>77</v>
      </c>
      <c r="AI17" s="34" t="s">
        <v>78</v>
      </c>
      <c r="AJ17" s="34" t="s">
        <v>79</v>
      </c>
      <c r="AK17" s="34" t="s">
        <v>80</v>
      </c>
      <c r="AL17" s="34" t="s">
        <v>81</v>
      </c>
      <c r="AM17" s="34" t="s">
        <v>82</v>
      </c>
      <c r="AN17" s="34" t="s">
        <v>83</v>
      </c>
      <c r="AO17" s="34" t="s">
        <v>84</v>
      </c>
      <c r="AP17" s="34" t="s">
        <v>85</v>
      </c>
      <c r="AQ17" s="34" t="s">
        <v>86</v>
      </c>
      <c r="AR17" s="34" t="s">
        <v>87</v>
      </c>
      <c r="AS17" s="34" t="s">
        <v>88</v>
      </c>
      <c r="AT17" s="34" t="s">
        <v>89</v>
      </c>
      <c r="AU17" s="34" t="s">
        <v>90</v>
      </c>
      <c r="AV17" s="34" t="s">
        <v>91</v>
      </c>
      <c r="AW17" s="34" t="s">
        <v>92</v>
      </c>
      <c r="AX17" s="34" t="s">
        <v>93</v>
      </c>
      <c r="AY17" s="34" t="s">
        <v>94</v>
      </c>
      <c r="AZ17" s="34" t="s">
        <v>95</v>
      </c>
      <c r="BA17" s="34" t="s">
        <v>96</v>
      </c>
      <c r="BB17" s="34" t="s">
        <v>97</v>
      </c>
      <c r="BC17" s="34" t="s">
        <v>98</v>
      </c>
      <c r="BD17" s="34" t="s">
        <v>99</v>
      </c>
      <c r="BE17" s="34" t="s">
        <v>100</v>
      </c>
      <c r="BF17" s="34" t="s">
        <v>101</v>
      </c>
      <c r="BG17" s="34" t="s">
        <v>102</v>
      </c>
      <c r="BH17" s="1"/>
    </row>
    <row r="18" spans="1:60" s="5" customFormat="1" ht="32.1" customHeight="1" x14ac:dyDescent="0.25">
      <c r="A18" s="8">
        <v>0</v>
      </c>
      <c r="B18" s="9" t="s">
        <v>103</v>
      </c>
      <c r="C18" s="10" t="s">
        <v>104</v>
      </c>
      <c r="D18" s="11">
        <f t="shared" ref="D18:W18" si="0">SUMIFS(D:D,$C:$C,"Г",$A:$A,"0.*")</f>
        <v>0</v>
      </c>
      <c r="E18" s="11">
        <f t="shared" si="0"/>
        <v>0</v>
      </c>
      <c r="F18" s="11">
        <f t="shared" si="0"/>
        <v>0</v>
      </c>
      <c r="G18" s="11">
        <f t="shared" si="0"/>
        <v>0</v>
      </c>
      <c r="H18" s="11">
        <f t="shared" si="0"/>
        <v>3.33</v>
      </c>
      <c r="I18" s="11">
        <f t="shared" si="0"/>
        <v>0</v>
      </c>
      <c r="J18" s="11">
        <f t="shared" si="0"/>
        <v>-0.92299999999999982</v>
      </c>
      <c r="K18" s="11">
        <f t="shared" si="0"/>
        <v>0</v>
      </c>
      <c r="L18" s="11">
        <f t="shared" si="0"/>
        <v>8.6000000000000229E-2</v>
      </c>
      <c r="M18" s="11">
        <f t="shared" si="0"/>
        <v>0</v>
      </c>
      <c r="N18" s="11">
        <f t="shared" si="0"/>
        <v>0</v>
      </c>
      <c r="O18" s="11">
        <f t="shared" si="0"/>
        <v>0</v>
      </c>
      <c r="P18" s="11">
        <f t="shared" si="0"/>
        <v>11.63524</v>
      </c>
      <c r="Q18" s="11">
        <f t="shared" si="0"/>
        <v>0</v>
      </c>
      <c r="R18" s="11">
        <f t="shared" si="0"/>
        <v>22.993850000000002</v>
      </c>
      <c r="S18" s="11">
        <f t="shared" si="0"/>
        <v>0</v>
      </c>
      <c r="T18" s="11">
        <f t="shared" si="0"/>
        <v>16.7</v>
      </c>
      <c r="U18" s="11">
        <f t="shared" si="0"/>
        <v>0</v>
      </c>
      <c r="V18" s="11">
        <f t="shared" si="0"/>
        <v>0</v>
      </c>
      <c r="W18" s="11">
        <f t="shared" si="0"/>
        <v>0</v>
      </c>
      <c r="X18" s="11" t="s">
        <v>108</v>
      </c>
      <c r="Y18" s="11" t="s">
        <v>108</v>
      </c>
      <c r="Z18" s="12">
        <f t="shared" ref="Z18:AE18" si="1">SUMIFS(Z:Z,$C:$C,"Г",$A:$A,"0.*")</f>
        <v>0</v>
      </c>
      <c r="AA18" s="12">
        <f t="shared" si="1"/>
        <v>0</v>
      </c>
      <c r="AB18" s="12">
        <f t="shared" si="1"/>
        <v>14.245000000000005</v>
      </c>
      <c r="AC18" s="12">
        <f t="shared" si="1"/>
        <v>0</v>
      </c>
      <c r="AD18" s="12">
        <f t="shared" si="1"/>
        <v>12.903999999999996</v>
      </c>
      <c r="AE18" s="12">
        <f t="shared" si="1"/>
        <v>0</v>
      </c>
      <c r="AF18" s="11">
        <v>36</v>
      </c>
      <c r="AG18" s="11">
        <f>SUMIFS(AG:AG,$C:$C,"Г",$A:$A,"0.*")</f>
        <v>0</v>
      </c>
      <c r="AH18" s="11">
        <f>SUMIFS(AH:AH,$C:$C,"Г",$A:$A,"0.*")</f>
        <v>6</v>
      </c>
      <c r="AI18" s="11">
        <f>SUMIFS(AI:AI,$C:$C,"Г",$A:$A,"0.*")</f>
        <v>0</v>
      </c>
      <c r="AJ18" s="11" t="s">
        <v>108</v>
      </c>
      <c r="AK18" s="11">
        <f t="shared" ref="AK18:BG18" si="2">SUMIFS(AK:AK,$C:$C,"Г",$A:$A,"0.*")</f>
        <v>0</v>
      </c>
      <c r="AL18" s="11">
        <f t="shared" si="2"/>
        <v>0</v>
      </c>
      <c r="AM18" s="11">
        <f t="shared" si="2"/>
        <v>0</v>
      </c>
      <c r="AN18" s="11">
        <f t="shared" si="2"/>
        <v>0</v>
      </c>
      <c r="AO18" s="11">
        <f t="shared" si="2"/>
        <v>0</v>
      </c>
      <c r="AP18" s="11">
        <f t="shared" si="2"/>
        <v>0</v>
      </c>
      <c r="AQ18" s="11">
        <f t="shared" si="2"/>
        <v>0</v>
      </c>
      <c r="AR18" s="11">
        <f t="shared" si="2"/>
        <v>810</v>
      </c>
      <c r="AS18" s="11">
        <f t="shared" si="2"/>
        <v>0</v>
      </c>
      <c r="AT18" s="11">
        <f t="shared" si="2"/>
        <v>0</v>
      </c>
      <c r="AU18" s="11">
        <f t="shared" si="2"/>
        <v>0</v>
      </c>
      <c r="AV18" s="11">
        <f t="shared" si="2"/>
        <v>0</v>
      </c>
      <c r="AW18" s="11">
        <f t="shared" si="2"/>
        <v>0</v>
      </c>
      <c r="AX18" s="11">
        <f t="shared" si="2"/>
        <v>0</v>
      </c>
      <c r="AY18" s="11">
        <f t="shared" si="2"/>
        <v>0</v>
      </c>
      <c r="AZ18" s="11">
        <f t="shared" si="2"/>
        <v>0</v>
      </c>
      <c r="BA18" s="11">
        <f t="shared" si="2"/>
        <v>0</v>
      </c>
      <c r="BB18" s="11">
        <f t="shared" si="2"/>
        <v>0</v>
      </c>
      <c r="BC18" s="11">
        <f t="shared" si="2"/>
        <v>0</v>
      </c>
      <c r="BD18" s="11">
        <f t="shared" si="2"/>
        <v>66.694783110000003</v>
      </c>
      <c r="BE18" s="11">
        <f t="shared" si="2"/>
        <v>0</v>
      </c>
      <c r="BF18" s="11">
        <f t="shared" si="2"/>
        <v>0</v>
      </c>
      <c r="BG18" s="11">
        <f t="shared" si="2"/>
        <v>0</v>
      </c>
    </row>
    <row r="19" spans="1:60" s="5" customFormat="1" ht="32.1" customHeight="1" x14ac:dyDescent="0.25">
      <c r="A19" s="8">
        <v>1</v>
      </c>
      <c r="B19" s="9" t="s">
        <v>107</v>
      </c>
      <c r="C19" s="10" t="s">
        <v>104</v>
      </c>
      <c r="D19" s="11" t="s">
        <v>108</v>
      </c>
      <c r="E19" s="11" t="s">
        <v>108</v>
      </c>
      <c r="F19" s="11" t="s">
        <v>108</v>
      </c>
      <c r="G19" s="11" t="s">
        <v>108</v>
      </c>
      <c r="H19" s="11" t="s">
        <v>108</v>
      </c>
      <c r="I19" s="11" t="s">
        <v>108</v>
      </c>
      <c r="J19" s="11" t="s">
        <v>108</v>
      </c>
      <c r="K19" s="11" t="s">
        <v>108</v>
      </c>
      <c r="L19" s="11" t="s">
        <v>108</v>
      </c>
      <c r="M19" s="11" t="s">
        <v>108</v>
      </c>
      <c r="N19" s="11" t="s">
        <v>108</v>
      </c>
      <c r="O19" s="11" t="s">
        <v>108</v>
      </c>
      <c r="P19" s="11" t="s">
        <v>108</v>
      </c>
      <c r="Q19" s="11" t="s">
        <v>108</v>
      </c>
      <c r="R19" s="11" t="s">
        <v>108</v>
      </c>
      <c r="S19" s="11" t="s">
        <v>108</v>
      </c>
      <c r="T19" s="11" t="s">
        <v>108</v>
      </c>
      <c r="U19" s="11" t="s">
        <v>108</v>
      </c>
      <c r="V19" s="11" t="s">
        <v>108</v>
      </c>
      <c r="W19" s="11" t="s">
        <v>108</v>
      </c>
      <c r="X19" s="11" t="s">
        <v>108</v>
      </c>
      <c r="Y19" s="11" t="s">
        <v>108</v>
      </c>
      <c r="Z19" s="12" t="s">
        <v>108</v>
      </c>
      <c r="AA19" s="12" t="s">
        <v>108</v>
      </c>
      <c r="AB19" s="12" t="s">
        <v>108</v>
      </c>
      <c r="AC19" s="12" t="s">
        <v>108</v>
      </c>
      <c r="AD19" s="12" t="s">
        <v>108</v>
      </c>
      <c r="AE19" s="12" t="s">
        <v>108</v>
      </c>
      <c r="AF19" s="11" t="s">
        <v>108</v>
      </c>
      <c r="AG19" s="11" t="s">
        <v>108</v>
      </c>
      <c r="AH19" s="11" t="s">
        <v>108</v>
      </c>
      <c r="AI19" s="11" t="s">
        <v>108</v>
      </c>
      <c r="AJ19" s="11" t="s">
        <v>108</v>
      </c>
      <c r="AK19" s="11" t="s">
        <v>108</v>
      </c>
      <c r="AL19" s="11" t="s">
        <v>108</v>
      </c>
      <c r="AM19" s="11" t="s">
        <v>108</v>
      </c>
      <c r="AN19" s="11" t="s">
        <v>108</v>
      </c>
      <c r="AO19" s="11" t="s">
        <v>108</v>
      </c>
      <c r="AP19" s="11" t="s">
        <v>108</v>
      </c>
      <c r="AQ19" s="11" t="s">
        <v>108</v>
      </c>
      <c r="AR19" s="11" t="s">
        <v>108</v>
      </c>
      <c r="AS19" s="11" t="s">
        <v>108</v>
      </c>
      <c r="AT19" s="11" t="s">
        <v>108</v>
      </c>
      <c r="AU19" s="11" t="s">
        <v>108</v>
      </c>
      <c r="AV19" s="11" t="s">
        <v>108</v>
      </c>
      <c r="AW19" s="11" t="s">
        <v>108</v>
      </c>
      <c r="AX19" s="11" t="s">
        <v>108</v>
      </c>
      <c r="AY19" s="11" t="s">
        <v>108</v>
      </c>
      <c r="AZ19" s="11" t="s">
        <v>108</v>
      </c>
      <c r="BA19" s="11" t="s">
        <v>108</v>
      </c>
      <c r="BB19" s="11" t="s">
        <v>108</v>
      </c>
      <c r="BC19" s="11" t="s">
        <v>108</v>
      </c>
      <c r="BD19" s="11" t="s">
        <v>108</v>
      </c>
      <c r="BE19" s="11" t="s">
        <v>108</v>
      </c>
      <c r="BF19" s="11" t="s">
        <v>108</v>
      </c>
      <c r="BG19" s="11" t="s">
        <v>108</v>
      </c>
    </row>
    <row r="20" spans="1:60" s="5" customFormat="1" ht="15.95" customHeight="1" x14ac:dyDescent="0.25">
      <c r="A20" s="13" t="s">
        <v>402</v>
      </c>
      <c r="B20" s="9" t="s">
        <v>403</v>
      </c>
      <c r="C20" s="10" t="s">
        <v>104</v>
      </c>
      <c r="D20" s="11">
        <f t="shared" ref="D20:W20" si="3">SUMIFS(D:D,$C:$C,"Г",$A:$A,"1.1")</f>
        <v>0</v>
      </c>
      <c r="E20" s="11">
        <f t="shared" si="3"/>
        <v>0</v>
      </c>
      <c r="F20" s="11">
        <f t="shared" si="3"/>
        <v>0</v>
      </c>
      <c r="G20" s="11">
        <f t="shared" si="3"/>
        <v>0</v>
      </c>
      <c r="H20" s="11">
        <f t="shared" si="3"/>
        <v>3.33</v>
      </c>
      <c r="I20" s="11">
        <f t="shared" si="3"/>
        <v>0</v>
      </c>
      <c r="J20" s="11">
        <f t="shared" si="3"/>
        <v>0</v>
      </c>
      <c r="K20" s="11">
        <f t="shared" si="3"/>
        <v>0</v>
      </c>
      <c r="L20" s="11">
        <f t="shared" si="3"/>
        <v>0</v>
      </c>
      <c r="M20" s="11">
        <f t="shared" si="3"/>
        <v>0</v>
      </c>
      <c r="N20" s="11">
        <f t="shared" si="3"/>
        <v>0</v>
      </c>
      <c r="O20" s="11">
        <f t="shared" si="3"/>
        <v>0</v>
      </c>
      <c r="P20" s="11">
        <f t="shared" si="3"/>
        <v>11.63524</v>
      </c>
      <c r="Q20" s="11">
        <f t="shared" si="3"/>
        <v>0</v>
      </c>
      <c r="R20" s="11">
        <f t="shared" si="3"/>
        <v>22.993850000000002</v>
      </c>
      <c r="S20" s="11">
        <f t="shared" si="3"/>
        <v>0</v>
      </c>
      <c r="T20" s="11">
        <f t="shared" si="3"/>
        <v>16.7</v>
      </c>
      <c r="U20" s="11">
        <f t="shared" si="3"/>
        <v>0</v>
      </c>
      <c r="V20" s="11">
        <f t="shared" si="3"/>
        <v>0</v>
      </c>
      <c r="W20" s="11">
        <f t="shared" si="3"/>
        <v>0</v>
      </c>
      <c r="X20" s="11" t="s">
        <v>108</v>
      </c>
      <c r="Y20" s="11" t="s">
        <v>108</v>
      </c>
      <c r="Z20" s="12">
        <v>0</v>
      </c>
      <c r="AA20" s="12">
        <f>SUMIFS(AA:AA,$C:$C,"Г",$A:$A,"1.1")</f>
        <v>0</v>
      </c>
      <c r="AB20" s="12">
        <f>SUMIFS(AB:AB,$C:$C,"Г",$A:$A,"1.1")</f>
        <v>0</v>
      </c>
      <c r="AC20" s="12">
        <f>SUMIFS(AC:AC,$C:$C,"Г",$A:$A,"1.1")</f>
        <v>0</v>
      </c>
      <c r="AD20" s="12">
        <f>SUMIFS(AD:AD,$C:$C,"Г",$A:$A,"1.1")</f>
        <v>0</v>
      </c>
      <c r="AE20" s="12">
        <f>SUMIFS(AE:AE,$C:$C,"Г",$A:$A,"1.1")</f>
        <v>0</v>
      </c>
      <c r="AF20" s="11">
        <v>0</v>
      </c>
      <c r="AG20" s="11">
        <f t="shared" ref="AG20:BG20" si="4">SUMIFS(AG:AG,$C:$C,"Г",$A:$A,"1.1")</f>
        <v>0</v>
      </c>
      <c r="AH20" s="11">
        <f t="shared" si="4"/>
        <v>0</v>
      </c>
      <c r="AI20" s="11">
        <f t="shared" si="4"/>
        <v>0</v>
      </c>
      <c r="AJ20" s="11">
        <f t="shared" si="4"/>
        <v>0</v>
      </c>
      <c r="AK20" s="11">
        <f t="shared" si="4"/>
        <v>0</v>
      </c>
      <c r="AL20" s="11">
        <f t="shared" si="4"/>
        <v>0</v>
      </c>
      <c r="AM20" s="11">
        <f t="shared" si="4"/>
        <v>0</v>
      </c>
      <c r="AN20" s="11">
        <f t="shared" si="4"/>
        <v>0</v>
      </c>
      <c r="AO20" s="11">
        <f t="shared" si="4"/>
        <v>0</v>
      </c>
      <c r="AP20" s="11">
        <f t="shared" si="4"/>
        <v>0</v>
      </c>
      <c r="AQ20" s="11">
        <f t="shared" si="4"/>
        <v>0</v>
      </c>
      <c r="AR20" s="11">
        <f t="shared" si="4"/>
        <v>810</v>
      </c>
      <c r="AS20" s="11">
        <f t="shared" si="4"/>
        <v>0</v>
      </c>
      <c r="AT20" s="11">
        <f t="shared" si="4"/>
        <v>0</v>
      </c>
      <c r="AU20" s="11">
        <f t="shared" si="4"/>
        <v>0</v>
      </c>
      <c r="AV20" s="11">
        <f t="shared" si="4"/>
        <v>0</v>
      </c>
      <c r="AW20" s="11">
        <f t="shared" si="4"/>
        <v>0</v>
      </c>
      <c r="AX20" s="11">
        <f t="shared" si="4"/>
        <v>0</v>
      </c>
      <c r="AY20" s="11">
        <f t="shared" si="4"/>
        <v>0</v>
      </c>
      <c r="AZ20" s="11">
        <f t="shared" si="4"/>
        <v>0</v>
      </c>
      <c r="BA20" s="11">
        <f t="shared" si="4"/>
        <v>0</v>
      </c>
      <c r="BB20" s="11">
        <f t="shared" si="4"/>
        <v>0</v>
      </c>
      <c r="BC20" s="11">
        <f t="shared" si="4"/>
        <v>0</v>
      </c>
      <c r="BD20" s="11">
        <f t="shared" si="4"/>
        <v>0</v>
      </c>
      <c r="BE20" s="11">
        <f t="shared" si="4"/>
        <v>0</v>
      </c>
      <c r="BF20" s="11">
        <f t="shared" si="4"/>
        <v>0</v>
      </c>
      <c r="BG20" s="11">
        <f t="shared" si="4"/>
        <v>0</v>
      </c>
    </row>
    <row r="21" spans="1:60" s="5" customFormat="1" ht="15.95" customHeight="1" x14ac:dyDescent="0.25">
      <c r="A21" s="13" t="s">
        <v>404</v>
      </c>
      <c r="B21" s="9" t="s">
        <v>405</v>
      </c>
      <c r="C21" s="10" t="s">
        <v>104</v>
      </c>
      <c r="D21" s="11">
        <f t="shared" ref="D21:W21" si="5">SUMIFS(D:D,$C:$C,"Г",$A:$A,"1.2")</f>
        <v>0</v>
      </c>
      <c r="E21" s="11">
        <f t="shared" si="5"/>
        <v>0</v>
      </c>
      <c r="F21" s="11">
        <f t="shared" si="5"/>
        <v>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  <c r="P21" s="11">
        <f t="shared" si="5"/>
        <v>0</v>
      </c>
      <c r="Q21" s="11">
        <f t="shared" si="5"/>
        <v>0</v>
      </c>
      <c r="R21" s="11">
        <f t="shared" si="5"/>
        <v>0</v>
      </c>
      <c r="S21" s="11">
        <f t="shared" si="5"/>
        <v>0</v>
      </c>
      <c r="T21" s="11">
        <f t="shared" si="5"/>
        <v>0</v>
      </c>
      <c r="U21" s="11">
        <f t="shared" si="5"/>
        <v>0</v>
      </c>
      <c r="V21" s="11">
        <f t="shared" si="5"/>
        <v>0</v>
      </c>
      <c r="W21" s="11">
        <f t="shared" si="5"/>
        <v>0</v>
      </c>
      <c r="X21" s="11" t="s">
        <v>108</v>
      </c>
      <c r="Y21" s="11" t="s">
        <v>108</v>
      </c>
      <c r="Z21" s="12">
        <v>0</v>
      </c>
      <c r="AA21" s="12">
        <f>SUMIFS(AA:AA,$C:$C,"Г",$A:$A,"1.2")</f>
        <v>0</v>
      </c>
      <c r="AB21" s="12">
        <f>SUMIFS(AB:AB,$C:$C,"Г",$A:$A,"1.2")</f>
        <v>4.45</v>
      </c>
      <c r="AC21" s="12">
        <f>SUMIFS(AC:AC,$C:$C,"Г",$A:$A,"1.2")</f>
        <v>0</v>
      </c>
      <c r="AD21" s="12">
        <f>SUMIFS(AD:AD,$C:$C,"Г",$A:$A,"1.2")</f>
        <v>3.524</v>
      </c>
      <c r="AE21" s="12">
        <f>SUMIFS(AE:AE,$C:$C,"Г",$A:$A,"1.2")</f>
        <v>0</v>
      </c>
      <c r="AF21" s="11">
        <v>22</v>
      </c>
      <c r="AG21" s="11">
        <f>SUMIFS(AG:AG,$C:$C,"Г",$A:$A,"1.2")</f>
        <v>0</v>
      </c>
      <c r="AH21" s="11">
        <f>SUMIFS(AH:AH,$C:$C,"Г",$A:$A,"1.2")</f>
        <v>0</v>
      </c>
      <c r="AI21" s="11">
        <f>SUMIFS(AI:AI,$C:$C,"Г",$A:$A,"1.2")</f>
        <v>0</v>
      </c>
      <c r="AJ21" s="11" t="s">
        <v>108</v>
      </c>
      <c r="AK21" s="11" t="s">
        <v>108</v>
      </c>
      <c r="AL21" s="11">
        <f t="shared" ref="AL21:AQ21" si="6">SUMIFS(AL:AL,$C:$C,"Г",$A:$A,"1.2")</f>
        <v>0</v>
      </c>
      <c r="AM21" s="11">
        <f t="shared" si="6"/>
        <v>0</v>
      </c>
      <c r="AN21" s="11">
        <f t="shared" si="6"/>
        <v>0</v>
      </c>
      <c r="AO21" s="11">
        <f t="shared" si="6"/>
        <v>0</v>
      </c>
      <c r="AP21" s="11">
        <f t="shared" si="6"/>
        <v>0</v>
      </c>
      <c r="AQ21" s="11">
        <f t="shared" si="6"/>
        <v>0</v>
      </c>
      <c r="AR21" s="11">
        <v>0</v>
      </c>
      <c r="AS21" s="11">
        <f t="shared" ref="AS21:BG21" si="7">SUMIFS(AS:AS,$C:$C,"Г",$A:$A,"1.2")</f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</row>
    <row r="22" spans="1:60" s="6" customFormat="1" ht="32.1" customHeight="1" x14ac:dyDescent="0.25">
      <c r="A22" s="13" t="s">
        <v>406</v>
      </c>
      <c r="B22" s="14" t="s">
        <v>407</v>
      </c>
      <c r="C22" s="10" t="s">
        <v>104</v>
      </c>
      <c r="D22" s="11">
        <f t="shared" ref="D22:W22" si="8">SUMIFS(D:D,$C:$C,"Г",$A:$A,"1.3")</f>
        <v>0</v>
      </c>
      <c r="E22" s="11">
        <f t="shared" si="8"/>
        <v>0</v>
      </c>
      <c r="F22" s="11">
        <f t="shared" si="8"/>
        <v>0</v>
      </c>
      <c r="G22" s="11">
        <f t="shared" si="8"/>
        <v>0</v>
      </c>
      <c r="H22" s="11">
        <f t="shared" si="8"/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11">
        <f t="shared" si="8"/>
        <v>0</v>
      </c>
      <c r="S22" s="11">
        <f t="shared" si="8"/>
        <v>0</v>
      </c>
      <c r="T22" s="11">
        <f t="shared" si="8"/>
        <v>0</v>
      </c>
      <c r="U22" s="11">
        <f t="shared" si="8"/>
        <v>0</v>
      </c>
      <c r="V22" s="11">
        <f t="shared" si="8"/>
        <v>0</v>
      </c>
      <c r="W22" s="11">
        <f t="shared" si="8"/>
        <v>0</v>
      </c>
      <c r="X22" s="11" t="s">
        <v>108</v>
      </c>
      <c r="Y22" s="11" t="s">
        <v>108</v>
      </c>
      <c r="Z22" s="12">
        <v>0</v>
      </c>
      <c r="AA22" s="12">
        <f>SUMIFS(AA:AA,$C:$C,"Г",$A:$A,"1.3")</f>
        <v>0</v>
      </c>
      <c r="AB22" s="12">
        <f>SUMIFS(AB:AB,$C:$C,"Г",$A:$A,"1.3")</f>
        <v>0</v>
      </c>
      <c r="AC22" s="12">
        <f>SUMIFS(AC:AC,$C:$C,"Г",$A:$A,"1.3")</f>
        <v>0</v>
      </c>
      <c r="AD22" s="12">
        <f>SUMIFS(AD:AD,$C:$C,"Г",$A:$A,"1.3")</f>
        <v>0</v>
      </c>
      <c r="AE22" s="12">
        <f>SUMIFS(AE:AE,$C:$C,"Г",$A:$A,"1.3")</f>
        <v>0</v>
      </c>
      <c r="AF22" s="11">
        <v>0</v>
      </c>
      <c r="AG22" s="11">
        <f t="shared" ref="AG22:AQ22" si="9">SUMIFS(AG:AG,$C:$C,"Г",$A:$A,"1.3")</f>
        <v>0</v>
      </c>
      <c r="AH22" s="11">
        <f t="shared" si="9"/>
        <v>0</v>
      </c>
      <c r="AI22" s="11">
        <f t="shared" si="9"/>
        <v>0</v>
      </c>
      <c r="AJ22" s="11">
        <f t="shared" si="9"/>
        <v>0</v>
      </c>
      <c r="AK22" s="11">
        <f t="shared" si="9"/>
        <v>0</v>
      </c>
      <c r="AL22" s="11">
        <f t="shared" si="9"/>
        <v>0</v>
      </c>
      <c r="AM22" s="11">
        <f t="shared" si="9"/>
        <v>0</v>
      </c>
      <c r="AN22" s="11">
        <f t="shared" si="9"/>
        <v>0</v>
      </c>
      <c r="AO22" s="11">
        <f t="shared" si="9"/>
        <v>0</v>
      </c>
      <c r="AP22" s="11">
        <f t="shared" si="9"/>
        <v>0</v>
      </c>
      <c r="AQ22" s="11">
        <f t="shared" si="9"/>
        <v>0</v>
      </c>
      <c r="AR22" s="11">
        <v>0</v>
      </c>
      <c r="AS22" s="11">
        <f t="shared" ref="AS22:BG22" si="10">SUMIFS(AS:AS,$C:$C,"Г",$A:$A,"1.3")</f>
        <v>0</v>
      </c>
      <c r="AT22" s="11">
        <f t="shared" si="10"/>
        <v>0</v>
      </c>
      <c r="AU22" s="11">
        <f t="shared" si="10"/>
        <v>0</v>
      </c>
      <c r="AV22" s="11">
        <f t="shared" si="10"/>
        <v>0</v>
      </c>
      <c r="AW22" s="11">
        <f t="shared" si="10"/>
        <v>0</v>
      </c>
      <c r="AX22" s="11">
        <f t="shared" si="10"/>
        <v>0</v>
      </c>
      <c r="AY22" s="11">
        <f t="shared" si="10"/>
        <v>0</v>
      </c>
      <c r="AZ22" s="11">
        <f t="shared" si="10"/>
        <v>0</v>
      </c>
      <c r="BA22" s="11">
        <f t="shared" si="10"/>
        <v>0</v>
      </c>
      <c r="BB22" s="11">
        <f t="shared" si="10"/>
        <v>0</v>
      </c>
      <c r="BC22" s="11">
        <f t="shared" si="10"/>
        <v>0</v>
      </c>
      <c r="BD22" s="11">
        <f t="shared" si="10"/>
        <v>0</v>
      </c>
      <c r="BE22" s="11">
        <f t="shared" si="10"/>
        <v>0</v>
      </c>
      <c r="BF22" s="11">
        <f t="shared" si="10"/>
        <v>0</v>
      </c>
      <c r="BG22" s="11">
        <f t="shared" si="10"/>
        <v>0</v>
      </c>
    </row>
    <row r="23" spans="1:60" s="6" customFormat="1" ht="63" customHeight="1" x14ac:dyDescent="0.25">
      <c r="A23" s="13" t="s">
        <v>105</v>
      </c>
      <c r="B23" s="9" t="s">
        <v>408</v>
      </c>
      <c r="C23" s="10" t="s">
        <v>104</v>
      </c>
      <c r="D23" s="11">
        <f t="shared" ref="D23:W23" si="11">SUMIFS(D:D,$C:$C,"Г",$A:$A,"1.4")</f>
        <v>0</v>
      </c>
      <c r="E23" s="11">
        <f t="shared" si="11"/>
        <v>0</v>
      </c>
      <c r="F23" s="11">
        <f t="shared" si="11"/>
        <v>0</v>
      </c>
      <c r="G23" s="11">
        <f t="shared" si="11"/>
        <v>0</v>
      </c>
      <c r="H23" s="11">
        <f t="shared" si="11"/>
        <v>0</v>
      </c>
      <c r="I23" s="11">
        <f t="shared" si="11"/>
        <v>0</v>
      </c>
      <c r="J23" s="11">
        <f t="shared" si="11"/>
        <v>-0.92299999999999982</v>
      </c>
      <c r="K23" s="11">
        <f t="shared" si="11"/>
        <v>0</v>
      </c>
      <c r="L23" s="11">
        <f t="shared" si="11"/>
        <v>8.6000000000000229E-2</v>
      </c>
      <c r="M23" s="11">
        <f t="shared" si="11"/>
        <v>0</v>
      </c>
      <c r="N23" s="11">
        <f t="shared" si="11"/>
        <v>0</v>
      </c>
      <c r="O23" s="11">
        <f t="shared" si="11"/>
        <v>0</v>
      </c>
      <c r="P23" s="11">
        <f t="shared" si="11"/>
        <v>0</v>
      </c>
      <c r="Q23" s="11">
        <f t="shared" si="11"/>
        <v>0</v>
      </c>
      <c r="R23" s="11">
        <f t="shared" si="11"/>
        <v>0</v>
      </c>
      <c r="S23" s="11">
        <f t="shared" si="11"/>
        <v>0</v>
      </c>
      <c r="T23" s="11">
        <f t="shared" si="11"/>
        <v>0</v>
      </c>
      <c r="U23" s="11">
        <f t="shared" si="11"/>
        <v>0</v>
      </c>
      <c r="V23" s="11">
        <f t="shared" si="11"/>
        <v>0</v>
      </c>
      <c r="W23" s="11">
        <f t="shared" si="11"/>
        <v>0</v>
      </c>
      <c r="X23" s="11" t="s">
        <v>108</v>
      </c>
      <c r="Y23" s="11" t="s">
        <v>108</v>
      </c>
      <c r="Z23" s="12">
        <v>0</v>
      </c>
      <c r="AA23" s="12">
        <f>SUMIFS(AA:AA,$C:$C,"Г",$A:$A,"1.4")</f>
        <v>0</v>
      </c>
      <c r="AB23" s="12">
        <f>SUMIFS(AB:AB,$C:$C,"Г",$A:$A,"1.4")</f>
        <v>9.7950000000000035</v>
      </c>
      <c r="AC23" s="12">
        <f>SUMIFS(AC:AC,$C:$C,"Г",$A:$A,"1.4")</f>
        <v>0</v>
      </c>
      <c r="AD23" s="12">
        <f>SUMIFS(AD:AD,$C:$C,"Г",$A:$A,"1.4")</f>
        <v>9.3799999999999955</v>
      </c>
      <c r="AE23" s="12">
        <f>SUMIFS(AE:AE,$C:$C,"Г",$A:$A,"1.4")</f>
        <v>0</v>
      </c>
      <c r="AF23" s="11">
        <v>14</v>
      </c>
      <c r="AG23" s="11">
        <f t="shared" ref="AG23:AQ23" si="12">SUMIFS(AG:AG,$C:$C,"Г",$A:$A,"1.4")</f>
        <v>0</v>
      </c>
      <c r="AH23" s="11">
        <f t="shared" si="12"/>
        <v>6</v>
      </c>
      <c r="AI23" s="11">
        <f t="shared" si="12"/>
        <v>0</v>
      </c>
      <c r="AJ23" s="11">
        <f t="shared" si="12"/>
        <v>0</v>
      </c>
      <c r="AK23" s="11">
        <f t="shared" si="12"/>
        <v>0</v>
      </c>
      <c r="AL23" s="11">
        <f t="shared" si="12"/>
        <v>0</v>
      </c>
      <c r="AM23" s="11">
        <f t="shared" si="12"/>
        <v>0</v>
      </c>
      <c r="AN23" s="11">
        <f t="shared" si="12"/>
        <v>0</v>
      </c>
      <c r="AO23" s="11">
        <f t="shared" si="12"/>
        <v>0</v>
      </c>
      <c r="AP23" s="11">
        <f t="shared" si="12"/>
        <v>0</v>
      </c>
      <c r="AQ23" s="11">
        <f t="shared" si="12"/>
        <v>0</v>
      </c>
      <c r="AR23" s="11">
        <v>0</v>
      </c>
      <c r="AS23" s="11">
        <f t="shared" ref="AS23:BG23" si="13">SUMIFS(AS:AS,$C:$C,"Г",$A:$A,"1.4")</f>
        <v>0</v>
      </c>
      <c r="AT23" s="11">
        <f t="shared" si="13"/>
        <v>0</v>
      </c>
      <c r="AU23" s="11">
        <f t="shared" si="13"/>
        <v>0</v>
      </c>
      <c r="AV23" s="11">
        <f t="shared" si="13"/>
        <v>0</v>
      </c>
      <c r="AW23" s="11">
        <f t="shared" si="13"/>
        <v>0</v>
      </c>
      <c r="AX23" s="11">
        <f t="shared" si="13"/>
        <v>0</v>
      </c>
      <c r="AY23" s="11">
        <f t="shared" si="13"/>
        <v>0</v>
      </c>
      <c r="AZ23" s="11">
        <f t="shared" si="13"/>
        <v>0</v>
      </c>
      <c r="BA23" s="11">
        <f t="shared" si="13"/>
        <v>0</v>
      </c>
      <c r="BB23" s="11">
        <f t="shared" si="13"/>
        <v>0</v>
      </c>
      <c r="BC23" s="11">
        <f t="shared" si="13"/>
        <v>0</v>
      </c>
      <c r="BD23" s="11">
        <f t="shared" si="13"/>
        <v>0</v>
      </c>
      <c r="BE23" s="11">
        <f t="shared" si="13"/>
        <v>0</v>
      </c>
      <c r="BF23" s="11">
        <f t="shared" si="13"/>
        <v>0</v>
      </c>
      <c r="BG23" s="11">
        <f t="shared" si="13"/>
        <v>0</v>
      </c>
    </row>
    <row r="24" spans="1:60" s="5" customFormat="1" ht="48" customHeight="1" x14ac:dyDescent="0.25">
      <c r="A24" s="13" t="s">
        <v>409</v>
      </c>
      <c r="B24" s="9" t="s">
        <v>410</v>
      </c>
      <c r="C24" s="10" t="s">
        <v>104</v>
      </c>
      <c r="D24" s="11">
        <f t="shared" ref="D24:W24" si="14">SUMIFS(D:D,$C:$C,"Г",$A:$A,"1.5")</f>
        <v>0</v>
      </c>
      <c r="E24" s="11">
        <f t="shared" si="14"/>
        <v>0</v>
      </c>
      <c r="F24" s="11">
        <f t="shared" si="14"/>
        <v>0</v>
      </c>
      <c r="G24" s="11">
        <f t="shared" si="14"/>
        <v>0</v>
      </c>
      <c r="H24" s="11">
        <f t="shared" si="14"/>
        <v>0</v>
      </c>
      <c r="I24" s="11">
        <f t="shared" si="14"/>
        <v>0</v>
      </c>
      <c r="J24" s="11">
        <f t="shared" si="14"/>
        <v>0</v>
      </c>
      <c r="K24" s="11">
        <f t="shared" si="14"/>
        <v>0</v>
      </c>
      <c r="L24" s="11">
        <f t="shared" si="14"/>
        <v>0</v>
      </c>
      <c r="M24" s="11">
        <f t="shared" si="14"/>
        <v>0</v>
      </c>
      <c r="N24" s="11">
        <f t="shared" si="14"/>
        <v>0</v>
      </c>
      <c r="O24" s="11">
        <f t="shared" si="14"/>
        <v>0</v>
      </c>
      <c r="P24" s="11">
        <f t="shared" si="14"/>
        <v>0</v>
      </c>
      <c r="Q24" s="11">
        <f t="shared" si="14"/>
        <v>0</v>
      </c>
      <c r="R24" s="11">
        <f t="shared" si="14"/>
        <v>0</v>
      </c>
      <c r="S24" s="11">
        <f t="shared" si="14"/>
        <v>0</v>
      </c>
      <c r="T24" s="11">
        <f t="shared" si="14"/>
        <v>0</v>
      </c>
      <c r="U24" s="11">
        <f t="shared" si="14"/>
        <v>0</v>
      </c>
      <c r="V24" s="11">
        <f t="shared" si="14"/>
        <v>0</v>
      </c>
      <c r="W24" s="11">
        <f t="shared" si="14"/>
        <v>0</v>
      </c>
      <c r="X24" s="11" t="s">
        <v>108</v>
      </c>
      <c r="Y24" s="11" t="s">
        <v>108</v>
      </c>
      <c r="Z24" s="12">
        <v>0</v>
      </c>
      <c r="AA24" s="12">
        <f>SUMIFS(AA:AA,$C:$C,"Г",$A:$A,"1.5")</f>
        <v>0</v>
      </c>
      <c r="AB24" s="12">
        <f>SUMIFS(AB:AB,$C:$C,"Г",$A:$A,"1.5")</f>
        <v>0</v>
      </c>
      <c r="AC24" s="12">
        <f>SUMIFS(AC:AC,$C:$C,"Г",$A:$A,"1.5")</f>
        <v>0</v>
      </c>
      <c r="AD24" s="12">
        <f>SUMIFS(AD:AD,$C:$C,"Г",$A:$A,"1.5")</f>
        <v>0</v>
      </c>
      <c r="AE24" s="12">
        <f>SUMIFS(AE:AE,$C:$C,"Г",$A:$A,"1.5")</f>
        <v>0</v>
      </c>
      <c r="AF24" s="11">
        <v>0</v>
      </c>
      <c r="AG24" s="11">
        <f t="shared" ref="AG24:AQ24" si="15">SUMIFS(AG:AG,$C:$C,"Г",$A:$A,"1.5")</f>
        <v>0</v>
      </c>
      <c r="AH24" s="11">
        <f t="shared" si="15"/>
        <v>0</v>
      </c>
      <c r="AI24" s="11">
        <f t="shared" si="15"/>
        <v>0</v>
      </c>
      <c r="AJ24" s="11">
        <f t="shared" si="15"/>
        <v>0</v>
      </c>
      <c r="AK24" s="11">
        <f t="shared" si="15"/>
        <v>0</v>
      </c>
      <c r="AL24" s="11">
        <f t="shared" si="15"/>
        <v>0</v>
      </c>
      <c r="AM24" s="11">
        <f t="shared" si="15"/>
        <v>0</v>
      </c>
      <c r="AN24" s="11">
        <f t="shared" si="15"/>
        <v>0</v>
      </c>
      <c r="AO24" s="11">
        <f t="shared" si="15"/>
        <v>0</v>
      </c>
      <c r="AP24" s="11">
        <f t="shared" si="15"/>
        <v>0</v>
      </c>
      <c r="AQ24" s="11">
        <f t="shared" si="15"/>
        <v>0</v>
      </c>
      <c r="AR24" s="11">
        <v>0</v>
      </c>
      <c r="AS24" s="11">
        <f t="shared" ref="AS24:BG24" si="16">SUMIFS(AS:AS,$C:$C,"Г",$A:$A,"1.5")</f>
        <v>0</v>
      </c>
      <c r="AT24" s="11">
        <f t="shared" si="16"/>
        <v>0</v>
      </c>
      <c r="AU24" s="11">
        <f t="shared" si="16"/>
        <v>0</v>
      </c>
      <c r="AV24" s="11">
        <f t="shared" si="16"/>
        <v>0</v>
      </c>
      <c r="AW24" s="11">
        <f t="shared" si="16"/>
        <v>0</v>
      </c>
      <c r="AX24" s="11">
        <f t="shared" si="16"/>
        <v>0</v>
      </c>
      <c r="AY24" s="11">
        <f t="shared" si="16"/>
        <v>0</v>
      </c>
      <c r="AZ24" s="11">
        <f t="shared" si="16"/>
        <v>0</v>
      </c>
      <c r="BA24" s="11">
        <f t="shared" si="16"/>
        <v>0</v>
      </c>
      <c r="BB24" s="11">
        <f t="shared" si="16"/>
        <v>0</v>
      </c>
      <c r="BC24" s="11">
        <f t="shared" si="16"/>
        <v>0</v>
      </c>
      <c r="BD24" s="11">
        <f t="shared" si="16"/>
        <v>0</v>
      </c>
      <c r="BE24" s="11">
        <f t="shared" si="16"/>
        <v>0</v>
      </c>
      <c r="BF24" s="11">
        <f t="shared" si="16"/>
        <v>0</v>
      </c>
      <c r="BG24" s="11">
        <f t="shared" si="16"/>
        <v>0</v>
      </c>
      <c r="BH24" s="6"/>
    </row>
    <row r="25" spans="1:60" s="6" customFormat="1" ht="63" customHeight="1" x14ac:dyDescent="0.25">
      <c r="A25" s="13" t="s">
        <v>106</v>
      </c>
      <c r="B25" s="14" t="s">
        <v>411</v>
      </c>
      <c r="C25" s="10" t="s">
        <v>104</v>
      </c>
      <c r="D25" s="11">
        <f t="shared" ref="D25:W25" si="17">SUMIFS(D:D,$C:$C,"Г",$A:$A,"1.6")</f>
        <v>0</v>
      </c>
      <c r="E25" s="11">
        <f t="shared" si="17"/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si="17"/>
        <v>0</v>
      </c>
      <c r="M25" s="11">
        <f t="shared" si="17"/>
        <v>0</v>
      </c>
      <c r="N25" s="11">
        <f t="shared" si="17"/>
        <v>0</v>
      </c>
      <c r="O25" s="11">
        <f t="shared" si="17"/>
        <v>0</v>
      </c>
      <c r="P25" s="11">
        <f t="shared" si="17"/>
        <v>0</v>
      </c>
      <c r="Q25" s="11">
        <f t="shared" si="17"/>
        <v>0</v>
      </c>
      <c r="R25" s="11">
        <f t="shared" si="17"/>
        <v>0</v>
      </c>
      <c r="S25" s="11">
        <f t="shared" si="17"/>
        <v>0</v>
      </c>
      <c r="T25" s="11">
        <f t="shared" si="17"/>
        <v>0</v>
      </c>
      <c r="U25" s="11">
        <f t="shared" si="17"/>
        <v>0</v>
      </c>
      <c r="V25" s="11">
        <f t="shared" si="17"/>
        <v>0</v>
      </c>
      <c r="W25" s="11">
        <f t="shared" si="17"/>
        <v>0</v>
      </c>
      <c r="X25" s="11" t="s">
        <v>108</v>
      </c>
      <c r="Y25" s="11" t="s">
        <v>108</v>
      </c>
      <c r="Z25" s="12">
        <v>0</v>
      </c>
      <c r="AA25" s="12">
        <f>SUMIFS(AA:AA,$C:$C,"Г",$A:$A,"1.6")</f>
        <v>0</v>
      </c>
      <c r="AB25" s="12">
        <f>SUMIFS(AB:AB,$C:$C,"Г",$A:$A,"1.6")</f>
        <v>0</v>
      </c>
      <c r="AC25" s="12">
        <f>SUMIFS(AC:AC,$C:$C,"Г",$A:$A,"1.6")</f>
        <v>0</v>
      </c>
      <c r="AD25" s="12">
        <f>SUMIFS(AD:AD,$C:$C,"Г",$A:$A,"1.6")</f>
        <v>0</v>
      </c>
      <c r="AE25" s="12">
        <f>SUMIFS(AE:AE,$C:$C,"Г",$A:$A,"1.6")</f>
        <v>0</v>
      </c>
      <c r="AF25" s="11">
        <v>0</v>
      </c>
      <c r="AG25" s="11">
        <f t="shared" ref="AG25:AQ25" si="18">SUMIFS(AG:AG,$C:$C,"Г",$A:$A,"1.6")</f>
        <v>0</v>
      </c>
      <c r="AH25" s="11">
        <f t="shared" si="18"/>
        <v>0</v>
      </c>
      <c r="AI25" s="11">
        <f t="shared" si="18"/>
        <v>0</v>
      </c>
      <c r="AJ25" s="11">
        <f t="shared" si="18"/>
        <v>0</v>
      </c>
      <c r="AK25" s="11">
        <f t="shared" si="18"/>
        <v>0</v>
      </c>
      <c r="AL25" s="11">
        <f t="shared" si="18"/>
        <v>0</v>
      </c>
      <c r="AM25" s="11">
        <f t="shared" si="18"/>
        <v>0</v>
      </c>
      <c r="AN25" s="11">
        <f t="shared" si="18"/>
        <v>0</v>
      </c>
      <c r="AO25" s="11">
        <f t="shared" si="18"/>
        <v>0</v>
      </c>
      <c r="AP25" s="11">
        <f t="shared" si="18"/>
        <v>0</v>
      </c>
      <c r="AQ25" s="11">
        <f t="shared" si="18"/>
        <v>0</v>
      </c>
      <c r="AR25" s="11">
        <v>0</v>
      </c>
      <c r="AS25" s="11">
        <f t="shared" ref="AS25:BG25" si="19">SUMIFS(AS:AS,$C:$C,"Г",$A:$A,"1.6")</f>
        <v>0</v>
      </c>
      <c r="AT25" s="11">
        <f t="shared" si="19"/>
        <v>0</v>
      </c>
      <c r="AU25" s="11">
        <f t="shared" si="19"/>
        <v>0</v>
      </c>
      <c r="AV25" s="11">
        <f t="shared" si="19"/>
        <v>0</v>
      </c>
      <c r="AW25" s="11">
        <f t="shared" si="19"/>
        <v>0</v>
      </c>
      <c r="AX25" s="11">
        <f t="shared" si="19"/>
        <v>0</v>
      </c>
      <c r="AY25" s="11">
        <f t="shared" si="19"/>
        <v>0</v>
      </c>
      <c r="AZ25" s="11">
        <f t="shared" si="19"/>
        <v>0</v>
      </c>
      <c r="BA25" s="11">
        <f t="shared" si="19"/>
        <v>0</v>
      </c>
      <c r="BB25" s="11">
        <f t="shared" si="19"/>
        <v>0</v>
      </c>
      <c r="BC25" s="11">
        <f t="shared" si="19"/>
        <v>0</v>
      </c>
      <c r="BD25" s="11">
        <f t="shared" si="19"/>
        <v>66.694783110000003</v>
      </c>
      <c r="BE25" s="11">
        <f t="shared" si="19"/>
        <v>0</v>
      </c>
      <c r="BF25" s="11">
        <f t="shared" si="19"/>
        <v>0</v>
      </c>
      <c r="BG25" s="11">
        <f t="shared" si="19"/>
        <v>0</v>
      </c>
    </row>
    <row r="26" spans="1:60" s="6" customFormat="1" ht="63" customHeight="1" x14ac:dyDescent="0.25">
      <c r="A26" s="13" t="s">
        <v>412</v>
      </c>
      <c r="B26" s="9" t="s">
        <v>413</v>
      </c>
      <c r="C26" s="10" t="s">
        <v>104</v>
      </c>
      <c r="D26" s="11">
        <f t="shared" ref="D26:W26" si="20">SUMIFS(D:D,$C:$C,"Г",$A:$A,"1.1.?")</f>
        <v>0</v>
      </c>
      <c r="E26" s="11">
        <f t="shared" si="20"/>
        <v>0</v>
      </c>
      <c r="F26" s="11">
        <f t="shared" si="20"/>
        <v>0</v>
      </c>
      <c r="G26" s="11">
        <f t="shared" si="20"/>
        <v>0</v>
      </c>
      <c r="H26" s="11">
        <f t="shared" si="20"/>
        <v>3.33</v>
      </c>
      <c r="I26" s="11">
        <f t="shared" si="20"/>
        <v>0</v>
      </c>
      <c r="J26" s="11">
        <f t="shared" si="20"/>
        <v>0</v>
      </c>
      <c r="K26" s="11">
        <f t="shared" si="20"/>
        <v>0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20"/>
        <v>11.63524</v>
      </c>
      <c r="Q26" s="11">
        <f t="shared" si="20"/>
        <v>0</v>
      </c>
      <c r="R26" s="11">
        <f t="shared" si="20"/>
        <v>22.993850000000002</v>
      </c>
      <c r="S26" s="11">
        <f t="shared" si="20"/>
        <v>0</v>
      </c>
      <c r="T26" s="11">
        <f t="shared" si="20"/>
        <v>16.7</v>
      </c>
      <c r="U26" s="11">
        <f t="shared" si="20"/>
        <v>0</v>
      </c>
      <c r="V26" s="11">
        <f t="shared" si="20"/>
        <v>0</v>
      </c>
      <c r="W26" s="11">
        <f t="shared" si="20"/>
        <v>0</v>
      </c>
      <c r="X26" s="11" t="s">
        <v>108</v>
      </c>
      <c r="Y26" s="11" t="s">
        <v>108</v>
      </c>
      <c r="Z26" s="12">
        <v>0</v>
      </c>
      <c r="AA26" s="12">
        <f>SUMIFS(AA:AA,$C:$C,"Г",$A:$A,"1.1.?")</f>
        <v>0</v>
      </c>
      <c r="AB26" s="12">
        <f>SUMIFS(AB:AB,$C:$C,"Г",$A:$A,"1.1.?")</f>
        <v>0</v>
      </c>
      <c r="AC26" s="12">
        <f>SUMIFS(AC:AC,$C:$C,"Г",$A:$A,"1.1.?")</f>
        <v>0</v>
      </c>
      <c r="AD26" s="12">
        <f>SUMIFS(AD:AD,$C:$C,"Г",$A:$A,"1.1.?")</f>
        <v>0</v>
      </c>
      <c r="AE26" s="12">
        <f>SUMIFS(AE:AE,$C:$C,"Г",$A:$A,"1.1.?")</f>
        <v>0</v>
      </c>
      <c r="AF26" s="11">
        <v>0</v>
      </c>
      <c r="AG26" s="11">
        <f t="shared" ref="AG26:BG26" si="21">SUMIFS(AG:AG,$C:$C,"Г",$A:$A,"1.1.?")</f>
        <v>0</v>
      </c>
      <c r="AH26" s="11">
        <f t="shared" si="21"/>
        <v>0</v>
      </c>
      <c r="AI26" s="11">
        <f t="shared" si="21"/>
        <v>0</v>
      </c>
      <c r="AJ26" s="11">
        <f t="shared" si="21"/>
        <v>0</v>
      </c>
      <c r="AK26" s="11">
        <f t="shared" si="21"/>
        <v>0</v>
      </c>
      <c r="AL26" s="11">
        <f t="shared" si="21"/>
        <v>0</v>
      </c>
      <c r="AM26" s="11">
        <f t="shared" si="21"/>
        <v>0</v>
      </c>
      <c r="AN26" s="11">
        <f t="shared" si="21"/>
        <v>0</v>
      </c>
      <c r="AO26" s="11">
        <f t="shared" si="21"/>
        <v>0</v>
      </c>
      <c r="AP26" s="11">
        <f t="shared" si="21"/>
        <v>0</v>
      </c>
      <c r="AQ26" s="11">
        <f t="shared" si="21"/>
        <v>0</v>
      </c>
      <c r="AR26" s="11">
        <f t="shared" si="21"/>
        <v>810</v>
      </c>
      <c r="AS26" s="11">
        <f t="shared" si="21"/>
        <v>0</v>
      </c>
      <c r="AT26" s="11">
        <f t="shared" si="21"/>
        <v>0</v>
      </c>
      <c r="AU26" s="11">
        <f t="shared" si="21"/>
        <v>0</v>
      </c>
      <c r="AV26" s="11">
        <f t="shared" si="21"/>
        <v>0</v>
      </c>
      <c r="AW26" s="11">
        <f t="shared" si="21"/>
        <v>0</v>
      </c>
      <c r="AX26" s="11">
        <f t="shared" si="21"/>
        <v>0</v>
      </c>
      <c r="AY26" s="11">
        <f t="shared" si="21"/>
        <v>0</v>
      </c>
      <c r="AZ26" s="11">
        <f t="shared" si="21"/>
        <v>0</v>
      </c>
      <c r="BA26" s="11">
        <f t="shared" si="21"/>
        <v>0</v>
      </c>
      <c r="BB26" s="11">
        <f t="shared" si="21"/>
        <v>0</v>
      </c>
      <c r="BC26" s="11">
        <f t="shared" si="21"/>
        <v>0</v>
      </c>
      <c r="BD26" s="11">
        <f t="shared" si="21"/>
        <v>0</v>
      </c>
      <c r="BE26" s="11">
        <f t="shared" si="21"/>
        <v>0</v>
      </c>
      <c r="BF26" s="11">
        <f t="shared" si="21"/>
        <v>0</v>
      </c>
      <c r="BG26" s="11">
        <f t="shared" si="21"/>
        <v>0</v>
      </c>
    </row>
    <row r="27" spans="1:60" s="6" customFormat="1" ht="15.95" customHeight="1" x14ac:dyDescent="0.25">
      <c r="A27" s="15" t="s">
        <v>414</v>
      </c>
      <c r="B27" s="16" t="s">
        <v>415</v>
      </c>
      <c r="C27" s="17" t="s">
        <v>104</v>
      </c>
      <c r="D27" s="18">
        <f t="shared" ref="D27:W27" si="22">SUMIFS(D:D,$C:$C,"Г",$A:$A,"1.1.1.?")</f>
        <v>0</v>
      </c>
      <c r="E27" s="18">
        <f t="shared" si="22"/>
        <v>0</v>
      </c>
      <c r="F27" s="18">
        <f t="shared" si="22"/>
        <v>0</v>
      </c>
      <c r="G27" s="18">
        <f t="shared" si="22"/>
        <v>0</v>
      </c>
      <c r="H27" s="18">
        <f t="shared" si="22"/>
        <v>3.33</v>
      </c>
      <c r="I27" s="18">
        <f t="shared" si="22"/>
        <v>0</v>
      </c>
      <c r="J27" s="18">
        <f t="shared" si="22"/>
        <v>0</v>
      </c>
      <c r="K27" s="18">
        <f t="shared" si="22"/>
        <v>0</v>
      </c>
      <c r="L27" s="18">
        <f t="shared" si="22"/>
        <v>0</v>
      </c>
      <c r="M27" s="18">
        <f t="shared" si="22"/>
        <v>0</v>
      </c>
      <c r="N27" s="18">
        <f t="shared" si="22"/>
        <v>0</v>
      </c>
      <c r="O27" s="18">
        <f t="shared" si="22"/>
        <v>0</v>
      </c>
      <c r="P27" s="18">
        <f t="shared" si="22"/>
        <v>11.63524</v>
      </c>
      <c r="Q27" s="18">
        <f t="shared" si="22"/>
        <v>0</v>
      </c>
      <c r="R27" s="18">
        <f t="shared" si="22"/>
        <v>22.993850000000002</v>
      </c>
      <c r="S27" s="18">
        <f t="shared" si="22"/>
        <v>0</v>
      </c>
      <c r="T27" s="18">
        <f t="shared" si="22"/>
        <v>16.7</v>
      </c>
      <c r="U27" s="18">
        <f t="shared" si="22"/>
        <v>0</v>
      </c>
      <c r="V27" s="18">
        <f t="shared" si="22"/>
        <v>0</v>
      </c>
      <c r="W27" s="18">
        <f t="shared" si="22"/>
        <v>0</v>
      </c>
      <c r="X27" s="18" t="s">
        <v>108</v>
      </c>
      <c r="Y27" s="18" t="s">
        <v>108</v>
      </c>
      <c r="Z27" s="19">
        <v>0</v>
      </c>
      <c r="AA27" s="19">
        <f>SUMIFS(AA:AA,$C:$C,"Г",$A:$A,"1.1.1.?")</f>
        <v>0</v>
      </c>
      <c r="AB27" s="19">
        <f>SUMIFS(AB:AB,$C:$C,"Г",$A:$A,"1.1.1.?")</f>
        <v>0</v>
      </c>
      <c r="AC27" s="19">
        <f>SUMIFS(AC:AC,$C:$C,"Г",$A:$A,"1.1.1.?")</f>
        <v>0</v>
      </c>
      <c r="AD27" s="19">
        <f>SUMIFS(AD:AD,$C:$C,"Г",$A:$A,"1.1.1.?")</f>
        <v>0</v>
      </c>
      <c r="AE27" s="19">
        <f>SUMIFS(AE:AE,$C:$C,"Г",$A:$A,"1.1.1.?")</f>
        <v>0</v>
      </c>
      <c r="AF27" s="18">
        <v>0</v>
      </c>
      <c r="AG27" s="18">
        <f t="shared" ref="AG27:BG27" si="23">SUMIFS(AG:AG,$C:$C,"Г",$A:$A,"1.1.1.?")</f>
        <v>0</v>
      </c>
      <c r="AH27" s="18">
        <f t="shared" si="23"/>
        <v>0</v>
      </c>
      <c r="AI27" s="18">
        <f t="shared" si="23"/>
        <v>0</v>
      </c>
      <c r="AJ27" s="18">
        <f t="shared" si="23"/>
        <v>0</v>
      </c>
      <c r="AK27" s="18">
        <f t="shared" si="23"/>
        <v>0</v>
      </c>
      <c r="AL27" s="18">
        <f t="shared" si="23"/>
        <v>0</v>
      </c>
      <c r="AM27" s="18">
        <f t="shared" si="23"/>
        <v>0</v>
      </c>
      <c r="AN27" s="18">
        <f t="shared" si="23"/>
        <v>0</v>
      </c>
      <c r="AO27" s="18">
        <f t="shared" si="23"/>
        <v>0</v>
      </c>
      <c r="AP27" s="18">
        <f t="shared" si="23"/>
        <v>0</v>
      </c>
      <c r="AQ27" s="18">
        <f t="shared" si="23"/>
        <v>0</v>
      </c>
      <c r="AR27" s="18">
        <f t="shared" si="23"/>
        <v>810</v>
      </c>
      <c r="AS27" s="18">
        <f t="shared" si="23"/>
        <v>0</v>
      </c>
      <c r="AT27" s="18">
        <f t="shared" si="23"/>
        <v>0</v>
      </c>
      <c r="AU27" s="18">
        <f t="shared" si="23"/>
        <v>0</v>
      </c>
      <c r="AV27" s="18">
        <f t="shared" si="23"/>
        <v>0</v>
      </c>
      <c r="AW27" s="18">
        <f t="shared" si="23"/>
        <v>0</v>
      </c>
      <c r="AX27" s="18">
        <f t="shared" si="23"/>
        <v>0</v>
      </c>
      <c r="AY27" s="18">
        <f t="shared" si="23"/>
        <v>0</v>
      </c>
      <c r="AZ27" s="18">
        <f t="shared" si="23"/>
        <v>0</v>
      </c>
      <c r="BA27" s="18">
        <f t="shared" si="23"/>
        <v>0</v>
      </c>
      <c r="BB27" s="18">
        <f t="shared" si="23"/>
        <v>0</v>
      </c>
      <c r="BC27" s="18">
        <f t="shared" si="23"/>
        <v>0</v>
      </c>
      <c r="BD27" s="18">
        <f t="shared" si="23"/>
        <v>0</v>
      </c>
      <c r="BE27" s="18">
        <f t="shared" si="23"/>
        <v>0</v>
      </c>
      <c r="BF27" s="18">
        <f t="shared" si="23"/>
        <v>0</v>
      </c>
      <c r="BG27" s="18">
        <f t="shared" si="23"/>
        <v>0</v>
      </c>
    </row>
    <row r="28" spans="1:60" s="6" customFormat="1" ht="48" customHeight="1" x14ac:dyDescent="0.25">
      <c r="A28" s="20" t="s">
        <v>416</v>
      </c>
      <c r="B28" s="21" t="s">
        <v>417</v>
      </c>
      <c r="C28" s="22" t="s">
        <v>104</v>
      </c>
      <c r="D28" s="23">
        <v>0</v>
      </c>
      <c r="E28" s="23">
        <v>0</v>
      </c>
      <c r="F28" s="23">
        <v>0</v>
      </c>
      <c r="G28" s="23">
        <v>0</v>
      </c>
      <c r="H28" s="30">
        <v>0.87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2.7581699999999998</v>
      </c>
      <c r="Q28" s="23">
        <v>0</v>
      </c>
      <c r="R28" s="23">
        <v>11.28262</v>
      </c>
      <c r="S28" s="23">
        <v>0</v>
      </c>
      <c r="T28" s="23">
        <v>7.2</v>
      </c>
      <c r="U28" s="23">
        <v>0</v>
      </c>
      <c r="V28" s="23">
        <v>0</v>
      </c>
      <c r="W28" s="23">
        <v>0</v>
      </c>
      <c r="X28" s="23" t="s">
        <v>108</v>
      </c>
      <c r="Y28" s="23" t="s">
        <v>108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650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</row>
    <row r="29" spans="1:60" s="6" customFormat="1" ht="63" customHeight="1" x14ac:dyDescent="0.25">
      <c r="A29" s="20" t="s">
        <v>418</v>
      </c>
      <c r="B29" s="21" t="s">
        <v>419</v>
      </c>
      <c r="C29" s="22" t="s">
        <v>104</v>
      </c>
      <c r="D29" s="23">
        <v>0</v>
      </c>
      <c r="E29" s="23">
        <v>0</v>
      </c>
      <c r="F29" s="23">
        <v>0</v>
      </c>
      <c r="G29" s="23">
        <v>0</v>
      </c>
      <c r="H29" s="23">
        <v>2.46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8.8770699999999998</v>
      </c>
      <c r="Q29" s="23">
        <v>0</v>
      </c>
      <c r="R29" s="23">
        <v>11.71123</v>
      </c>
      <c r="S29" s="23">
        <v>0</v>
      </c>
      <c r="T29" s="23">
        <v>9.5</v>
      </c>
      <c r="U29" s="23">
        <v>0</v>
      </c>
      <c r="V29" s="23">
        <v>0</v>
      </c>
      <c r="W29" s="23">
        <v>0</v>
      </c>
      <c r="X29" s="23" t="s">
        <v>108</v>
      </c>
      <c r="Y29" s="23" t="s">
        <v>108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160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</row>
    <row r="30" spans="1:60" s="6" customFormat="1" ht="63" customHeight="1" x14ac:dyDescent="0.25">
      <c r="A30" s="34" t="s">
        <v>109</v>
      </c>
      <c r="B30" s="34" t="s">
        <v>110</v>
      </c>
      <c r="C30" s="34" t="s">
        <v>104</v>
      </c>
      <c r="D30" s="37">
        <f t="shared" ref="D30:M31" si="24">SUMIFS(D:D,$C:$C,"&lt;&gt;Г",$A:$A,$A30)</f>
        <v>0</v>
      </c>
      <c r="E30" s="37">
        <f t="shared" si="24"/>
        <v>0</v>
      </c>
      <c r="F30" s="37">
        <f t="shared" si="24"/>
        <v>0</v>
      </c>
      <c r="G30" s="37">
        <f t="shared" si="24"/>
        <v>0</v>
      </c>
      <c r="H30" s="38">
        <f t="shared" si="24"/>
        <v>0</v>
      </c>
      <c r="I30" s="38">
        <f t="shared" si="24"/>
        <v>0</v>
      </c>
      <c r="J30" s="38">
        <f t="shared" si="24"/>
        <v>0</v>
      </c>
      <c r="K30" s="38">
        <f t="shared" si="24"/>
        <v>0</v>
      </c>
      <c r="L30" s="38">
        <f t="shared" si="24"/>
        <v>0</v>
      </c>
      <c r="M30" s="38">
        <f t="shared" si="24"/>
        <v>0</v>
      </c>
      <c r="N30" s="37">
        <f t="shared" ref="N30:W31" si="25">SUMIFS(N:N,$C:$C,"&lt;&gt;Г",$A:$A,$A30)</f>
        <v>0</v>
      </c>
      <c r="O30" s="37">
        <f t="shared" si="25"/>
        <v>0</v>
      </c>
      <c r="P30" s="38">
        <f t="shared" si="25"/>
        <v>0</v>
      </c>
      <c r="Q30" s="38">
        <f t="shared" si="25"/>
        <v>0</v>
      </c>
      <c r="R30" s="38">
        <f t="shared" si="25"/>
        <v>0</v>
      </c>
      <c r="S30" s="38">
        <f t="shared" si="25"/>
        <v>0</v>
      </c>
      <c r="T30" s="38">
        <f t="shared" si="25"/>
        <v>0</v>
      </c>
      <c r="U30" s="38">
        <f t="shared" si="25"/>
        <v>0</v>
      </c>
      <c r="V30" s="38">
        <f t="shared" si="25"/>
        <v>0</v>
      </c>
      <c r="W30" s="38">
        <f t="shared" si="25"/>
        <v>0</v>
      </c>
      <c r="X30" s="38">
        <f t="shared" ref="X30:AG31" si="26">SUMIFS(X:X,$C:$C,"&lt;&gt;Г",$A:$A,$A30)</f>
        <v>0</v>
      </c>
      <c r="Y30" s="38">
        <f t="shared" si="26"/>
        <v>0</v>
      </c>
      <c r="Z30" s="38">
        <f t="shared" si="26"/>
        <v>0</v>
      </c>
      <c r="AA30" s="38">
        <f t="shared" si="26"/>
        <v>0</v>
      </c>
      <c r="AB30" s="38">
        <f t="shared" si="26"/>
        <v>0</v>
      </c>
      <c r="AC30" s="38">
        <f t="shared" si="26"/>
        <v>0</v>
      </c>
      <c r="AD30" s="38">
        <f t="shared" si="26"/>
        <v>0</v>
      </c>
      <c r="AE30" s="38">
        <f t="shared" si="26"/>
        <v>0</v>
      </c>
      <c r="AF30" s="38">
        <f t="shared" si="26"/>
        <v>0</v>
      </c>
      <c r="AG30" s="38">
        <f t="shared" si="26"/>
        <v>0</v>
      </c>
      <c r="AH30" s="38">
        <f t="shared" ref="AH30:AQ31" si="27">SUMIFS(AH:AH,$C:$C,"&lt;&gt;Г",$A:$A,$A30)</f>
        <v>0</v>
      </c>
      <c r="AI30" s="38">
        <f t="shared" si="27"/>
        <v>0</v>
      </c>
      <c r="AJ30" s="38">
        <f t="shared" si="27"/>
        <v>0</v>
      </c>
      <c r="AK30" s="38">
        <f t="shared" si="27"/>
        <v>0</v>
      </c>
      <c r="AL30" s="38">
        <f t="shared" si="27"/>
        <v>0</v>
      </c>
      <c r="AM30" s="38">
        <f t="shared" si="27"/>
        <v>0</v>
      </c>
      <c r="AN30" s="38">
        <f t="shared" si="27"/>
        <v>0</v>
      </c>
      <c r="AO30" s="38">
        <f t="shared" si="27"/>
        <v>0</v>
      </c>
      <c r="AP30" s="38">
        <f t="shared" si="27"/>
        <v>0</v>
      </c>
      <c r="AQ30" s="38">
        <f t="shared" si="27"/>
        <v>0</v>
      </c>
      <c r="AR30" s="38">
        <f t="shared" ref="AR30:BA31" si="28">SUMIFS(AR:AR,$C:$C,"&lt;&gt;Г",$A:$A,$A30)</f>
        <v>0</v>
      </c>
      <c r="AS30" s="38">
        <f t="shared" si="28"/>
        <v>0</v>
      </c>
      <c r="AT30" s="38">
        <f t="shared" si="28"/>
        <v>0</v>
      </c>
      <c r="AU30" s="38">
        <f t="shared" si="28"/>
        <v>0</v>
      </c>
      <c r="AV30" s="38">
        <f t="shared" si="28"/>
        <v>0</v>
      </c>
      <c r="AW30" s="38">
        <f t="shared" si="28"/>
        <v>0</v>
      </c>
      <c r="AX30" s="38">
        <f t="shared" si="28"/>
        <v>0</v>
      </c>
      <c r="AY30" s="38">
        <f t="shared" si="28"/>
        <v>0</v>
      </c>
      <c r="AZ30" s="38">
        <f t="shared" si="28"/>
        <v>0</v>
      </c>
      <c r="BA30" s="38">
        <f t="shared" si="28"/>
        <v>0</v>
      </c>
      <c r="BB30" s="38">
        <f t="shared" ref="BB30:BG31" si="29">SUMIFS(BB:BB,$C:$C,"&lt;&gt;Г",$A:$A,$A30)</f>
        <v>0</v>
      </c>
      <c r="BC30" s="38">
        <f t="shared" si="29"/>
        <v>0</v>
      </c>
      <c r="BD30" s="38">
        <f t="shared" si="29"/>
        <v>0</v>
      </c>
      <c r="BE30" s="38">
        <f t="shared" si="29"/>
        <v>0</v>
      </c>
      <c r="BF30" s="38">
        <f t="shared" si="29"/>
        <v>0</v>
      </c>
      <c r="BG30" s="38">
        <f t="shared" si="29"/>
        <v>0</v>
      </c>
    </row>
    <row r="31" spans="1:60" s="6" customFormat="1" ht="63" customHeight="1" x14ac:dyDescent="0.25">
      <c r="A31" s="34" t="s">
        <v>111</v>
      </c>
      <c r="B31" s="34" t="s">
        <v>112</v>
      </c>
      <c r="C31" s="34" t="s">
        <v>104</v>
      </c>
      <c r="D31" s="37">
        <f t="shared" si="24"/>
        <v>0</v>
      </c>
      <c r="E31" s="37">
        <f t="shared" si="24"/>
        <v>0</v>
      </c>
      <c r="F31" s="37">
        <f t="shared" si="24"/>
        <v>0</v>
      </c>
      <c r="G31" s="37">
        <f t="shared" si="24"/>
        <v>0</v>
      </c>
      <c r="H31" s="38">
        <f t="shared" si="24"/>
        <v>0</v>
      </c>
      <c r="I31" s="38">
        <f t="shared" si="24"/>
        <v>0</v>
      </c>
      <c r="J31" s="38">
        <f t="shared" si="24"/>
        <v>0</v>
      </c>
      <c r="K31" s="38">
        <f t="shared" si="24"/>
        <v>0</v>
      </c>
      <c r="L31" s="38">
        <f t="shared" si="24"/>
        <v>0</v>
      </c>
      <c r="M31" s="38">
        <f t="shared" si="24"/>
        <v>0</v>
      </c>
      <c r="N31" s="37">
        <f t="shared" si="25"/>
        <v>0</v>
      </c>
      <c r="O31" s="37">
        <f t="shared" si="25"/>
        <v>0</v>
      </c>
      <c r="P31" s="38">
        <f t="shared" si="25"/>
        <v>0</v>
      </c>
      <c r="Q31" s="38">
        <f t="shared" si="25"/>
        <v>0</v>
      </c>
      <c r="R31" s="38">
        <f t="shared" si="25"/>
        <v>0</v>
      </c>
      <c r="S31" s="38">
        <f t="shared" si="25"/>
        <v>0</v>
      </c>
      <c r="T31" s="38">
        <f t="shared" si="25"/>
        <v>0</v>
      </c>
      <c r="U31" s="38">
        <f t="shared" si="25"/>
        <v>0</v>
      </c>
      <c r="V31" s="38">
        <f t="shared" si="25"/>
        <v>0</v>
      </c>
      <c r="W31" s="38">
        <f t="shared" si="25"/>
        <v>0</v>
      </c>
      <c r="X31" s="38">
        <f t="shared" si="26"/>
        <v>0</v>
      </c>
      <c r="Y31" s="38">
        <f t="shared" si="26"/>
        <v>0</v>
      </c>
      <c r="Z31" s="38">
        <f t="shared" si="26"/>
        <v>0</v>
      </c>
      <c r="AA31" s="38">
        <f t="shared" si="26"/>
        <v>0</v>
      </c>
      <c r="AB31" s="38">
        <f t="shared" si="26"/>
        <v>0</v>
      </c>
      <c r="AC31" s="38">
        <f t="shared" si="26"/>
        <v>0</v>
      </c>
      <c r="AD31" s="38">
        <f t="shared" si="26"/>
        <v>0</v>
      </c>
      <c r="AE31" s="38">
        <f t="shared" si="26"/>
        <v>0</v>
      </c>
      <c r="AF31" s="38">
        <f t="shared" si="26"/>
        <v>0</v>
      </c>
      <c r="AG31" s="38">
        <f t="shared" si="26"/>
        <v>0</v>
      </c>
      <c r="AH31" s="38">
        <f t="shared" si="27"/>
        <v>0</v>
      </c>
      <c r="AI31" s="38">
        <f t="shared" si="27"/>
        <v>0</v>
      </c>
      <c r="AJ31" s="38">
        <f t="shared" si="27"/>
        <v>0</v>
      </c>
      <c r="AK31" s="38">
        <f t="shared" si="27"/>
        <v>0</v>
      </c>
      <c r="AL31" s="38">
        <f t="shared" si="27"/>
        <v>0</v>
      </c>
      <c r="AM31" s="38">
        <f t="shared" si="27"/>
        <v>0</v>
      </c>
      <c r="AN31" s="38">
        <f t="shared" si="27"/>
        <v>0</v>
      </c>
      <c r="AO31" s="38">
        <f t="shared" si="27"/>
        <v>0</v>
      </c>
      <c r="AP31" s="38">
        <f t="shared" si="27"/>
        <v>0</v>
      </c>
      <c r="AQ31" s="38">
        <f t="shared" si="27"/>
        <v>0</v>
      </c>
      <c r="AR31" s="38">
        <f t="shared" si="28"/>
        <v>0</v>
      </c>
      <c r="AS31" s="38">
        <f t="shared" si="28"/>
        <v>0</v>
      </c>
      <c r="AT31" s="38">
        <f t="shared" si="28"/>
        <v>0</v>
      </c>
      <c r="AU31" s="38">
        <f t="shared" si="28"/>
        <v>0</v>
      </c>
      <c r="AV31" s="38">
        <f t="shared" si="28"/>
        <v>0</v>
      </c>
      <c r="AW31" s="38">
        <f t="shared" si="28"/>
        <v>0</v>
      </c>
      <c r="AX31" s="38">
        <f t="shared" si="28"/>
        <v>0</v>
      </c>
      <c r="AY31" s="38">
        <f t="shared" si="28"/>
        <v>0</v>
      </c>
      <c r="AZ31" s="38">
        <f t="shared" si="28"/>
        <v>0</v>
      </c>
      <c r="BA31" s="38">
        <f t="shared" si="28"/>
        <v>0</v>
      </c>
      <c r="BB31" s="38">
        <f t="shared" si="29"/>
        <v>0</v>
      </c>
      <c r="BC31" s="38">
        <f t="shared" si="29"/>
        <v>0</v>
      </c>
      <c r="BD31" s="38">
        <f t="shared" si="29"/>
        <v>0</v>
      </c>
      <c r="BE31" s="38">
        <f t="shared" si="29"/>
        <v>0</v>
      </c>
      <c r="BF31" s="38">
        <f t="shared" si="29"/>
        <v>0</v>
      </c>
      <c r="BG31" s="38">
        <f t="shared" si="29"/>
        <v>0</v>
      </c>
    </row>
    <row r="32" spans="1:60" s="29" customFormat="1" ht="31.5" x14ac:dyDescent="0.25">
      <c r="A32" s="25" t="s">
        <v>420</v>
      </c>
      <c r="B32" s="33" t="s">
        <v>421</v>
      </c>
      <c r="C32" s="26" t="s">
        <v>104</v>
      </c>
      <c r="D32" s="27">
        <f t="shared" ref="D32:W32" si="30">SUMIFS(D:D,$C:$C,"Г",$A:$A,"1.2.?")</f>
        <v>0</v>
      </c>
      <c r="E32" s="27">
        <f t="shared" si="30"/>
        <v>0</v>
      </c>
      <c r="F32" s="27">
        <f t="shared" si="30"/>
        <v>0</v>
      </c>
      <c r="G32" s="27">
        <f t="shared" si="30"/>
        <v>0</v>
      </c>
      <c r="H32" s="27">
        <f t="shared" si="30"/>
        <v>0</v>
      </c>
      <c r="I32" s="27">
        <f t="shared" si="30"/>
        <v>0</v>
      </c>
      <c r="J32" s="27">
        <f t="shared" si="30"/>
        <v>0</v>
      </c>
      <c r="K32" s="27">
        <f t="shared" si="30"/>
        <v>0</v>
      </c>
      <c r="L32" s="27">
        <f t="shared" si="30"/>
        <v>0</v>
      </c>
      <c r="M32" s="27">
        <f t="shared" si="30"/>
        <v>0</v>
      </c>
      <c r="N32" s="27">
        <f t="shared" si="30"/>
        <v>0</v>
      </c>
      <c r="O32" s="27">
        <f t="shared" si="30"/>
        <v>0</v>
      </c>
      <c r="P32" s="27">
        <f t="shared" si="30"/>
        <v>0</v>
      </c>
      <c r="Q32" s="27">
        <f t="shared" si="30"/>
        <v>0</v>
      </c>
      <c r="R32" s="27">
        <f t="shared" si="30"/>
        <v>0</v>
      </c>
      <c r="S32" s="27">
        <f t="shared" si="30"/>
        <v>0</v>
      </c>
      <c r="T32" s="27">
        <f t="shared" si="30"/>
        <v>0</v>
      </c>
      <c r="U32" s="27">
        <f t="shared" si="30"/>
        <v>0</v>
      </c>
      <c r="V32" s="27">
        <f t="shared" si="30"/>
        <v>0</v>
      </c>
      <c r="W32" s="27">
        <f t="shared" si="30"/>
        <v>0</v>
      </c>
      <c r="X32" s="27" t="s">
        <v>108</v>
      </c>
      <c r="Y32" s="39" t="s">
        <v>108</v>
      </c>
      <c r="Z32" s="39">
        <f>SUMIFS(Z:Z,$C:$C,"Г",$A:$A,"1.2.1.?")</f>
        <v>0</v>
      </c>
      <c r="AA32" s="28">
        <f>SUMIFS(AA:AA,$C:$C,"Г",$A:$A,"1.2.?")</f>
        <v>0</v>
      </c>
      <c r="AB32" s="28">
        <f>AB33+AB51+AB53</f>
        <v>4.45</v>
      </c>
      <c r="AC32" s="28">
        <f>SUMIFS(AC:AC,$C:$C,"Г",$A:$A,"1.2.?")</f>
        <v>0</v>
      </c>
      <c r="AD32" s="28">
        <f>AD51+AD53</f>
        <v>3.524</v>
      </c>
      <c r="AE32" s="28">
        <f>SUMIFS(AE:AE,$C:$C,"Г",$A:$A,"1.2.?")</f>
        <v>0</v>
      </c>
      <c r="AF32" s="27">
        <v>22</v>
      </c>
      <c r="AG32" s="27">
        <f>SUMIFS(AG:AG,$C:$C,"Г",$A:$A,"1.2.?")</f>
        <v>0</v>
      </c>
      <c r="AH32" s="27">
        <f>SUMIFS(AH:AH,$C:$C,"Г",$A:$A,"1.2.?")</f>
        <v>0</v>
      </c>
      <c r="AI32" s="27">
        <f>SUMIFS(AI:AI,$C:$C,"Г",$A:$A,"1.2.?")</f>
        <v>0</v>
      </c>
      <c r="AJ32" s="27" t="s">
        <v>108</v>
      </c>
      <c r="AK32" s="27" t="s">
        <v>108</v>
      </c>
      <c r="AL32" s="27">
        <f t="shared" ref="AL32:AQ32" si="31">SUMIFS(AL:AL,$C:$C,"Г",$A:$A,"1.2.?")</f>
        <v>0</v>
      </c>
      <c r="AM32" s="27">
        <f t="shared" si="31"/>
        <v>0</v>
      </c>
      <c r="AN32" s="27">
        <f t="shared" si="31"/>
        <v>0</v>
      </c>
      <c r="AO32" s="27">
        <f t="shared" si="31"/>
        <v>0</v>
      </c>
      <c r="AP32" s="27">
        <f t="shared" si="31"/>
        <v>0</v>
      </c>
      <c r="AQ32" s="27">
        <f t="shared" si="31"/>
        <v>0</v>
      </c>
      <c r="AR32" s="27">
        <v>0</v>
      </c>
      <c r="AS32" s="27">
        <f t="shared" ref="AS32:BG32" si="32">SUMIFS(AS:AS,$C:$C,"Г",$A:$A,"1.2.?")</f>
        <v>0</v>
      </c>
      <c r="AT32" s="27">
        <f t="shared" si="32"/>
        <v>0</v>
      </c>
      <c r="AU32" s="27">
        <f t="shared" si="32"/>
        <v>0</v>
      </c>
      <c r="AV32" s="27">
        <f t="shared" si="32"/>
        <v>0</v>
      </c>
      <c r="AW32" s="27">
        <f t="shared" si="32"/>
        <v>0</v>
      </c>
      <c r="AX32" s="27">
        <f t="shared" si="32"/>
        <v>0</v>
      </c>
      <c r="AY32" s="27">
        <f t="shared" si="32"/>
        <v>0</v>
      </c>
      <c r="AZ32" s="27">
        <f t="shared" si="32"/>
        <v>0</v>
      </c>
      <c r="BA32" s="27">
        <f t="shared" si="32"/>
        <v>0</v>
      </c>
      <c r="BB32" s="27">
        <f t="shared" si="32"/>
        <v>0</v>
      </c>
      <c r="BC32" s="27">
        <f t="shared" si="32"/>
        <v>0</v>
      </c>
      <c r="BD32" s="27">
        <f t="shared" si="32"/>
        <v>0</v>
      </c>
      <c r="BE32" s="27">
        <f t="shared" si="32"/>
        <v>0</v>
      </c>
      <c r="BF32" s="27">
        <f t="shared" si="32"/>
        <v>0</v>
      </c>
      <c r="BG32" s="27">
        <f t="shared" si="32"/>
        <v>0</v>
      </c>
    </row>
    <row r="33" spans="1:59" s="6" customFormat="1" ht="63" customHeight="1" x14ac:dyDescent="0.25">
      <c r="A33" s="7" t="s">
        <v>113</v>
      </c>
      <c r="B33" s="7" t="s">
        <v>114</v>
      </c>
      <c r="C33" s="7" t="s">
        <v>104</v>
      </c>
      <c r="D33" s="40">
        <f t="shared" ref="D33:Y33" si="33">SUMIFS(D:D,$C:$C,"Г",$A:$A,"1.2.1.?")</f>
        <v>0</v>
      </c>
      <c r="E33" s="40">
        <f t="shared" si="33"/>
        <v>0</v>
      </c>
      <c r="F33" s="40">
        <f t="shared" si="33"/>
        <v>0</v>
      </c>
      <c r="G33" s="40">
        <f t="shared" si="33"/>
        <v>0</v>
      </c>
      <c r="H33" s="39">
        <f t="shared" si="33"/>
        <v>0</v>
      </c>
      <c r="I33" s="39">
        <f t="shared" si="33"/>
        <v>0</v>
      </c>
      <c r="J33" s="39">
        <f t="shared" si="33"/>
        <v>0</v>
      </c>
      <c r="K33" s="39">
        <f t="shared" si="33"/>
        <v>0</v>
      </c>
      <c r="L33" s="39">
        <f t="shared" si="33"/>
        <v>0</v>
      </c>
      <c r="M33" s="39">
        <f t="shared" si="33"/>
        <v>0</v>
      </c>
      <c r="N33" s="40">
        <f t="shared" si="33"/>
        <v>0</v>
      </c>
      <c r="O33" s="40">
        <f t="shared" si="33"/>
        <v>0</v>
      </c>
      <c r="P33" s="39">
        <f t="shared" si="33"/>
        <v>0</v>
      </c>
      <c r="Q33" s="39">
        <f t="shared" si="33"/>
        <v>0</v>
      </c>
      <c r="R33" s="39">
        <f t="shared" si="33"/>
        <v>0</v>
      </c>
      <c r="S33" s="39">
        <f t="shared" si="33"/>
        <v>0</v>
      </c>
      <c r="T33" s="39">
        <f t="shared" si="33"/>
        <v>0</v>
      </c>
      <c r="U33" s="39">
        <f t="shared" si="33"/>
        <v>0</v>
      </c>
      <c r="V33" s="39">
        <f t="shared" si="33"/>
        <v>0</v>
      </c>
      <c r="W33" s="39">
        <f t="shared" si="33"/>
        <v>0</v>
      </c>
      <c r="X33" s="39">
        <f t="shared" si="33"/>
        <v>0</v>
      </c>
      <c r="Y33" s="39">
        <f t="shared" si="33"/>
        <v>0</v>
      </c>
      <c r="Z33" s="39">
        <f>SUMIFS(Z:Z,$C:$C,"Г",$A:$A,"1.2.1.?")</f>
        <v>0</v>
      </c>
      <c r="AA33" s="39">
        <f>SUMIFS(AA:AA,$C:$C,"Г",$A:$A,"1.2.1.?")</f>
        <v>0</v>
      </c>
      <c r="AB33" s="39">
        <f>AB34+AB35</f>
        <v>1.5</v>
      </c>
      <c r="AC33" s="39">
        <f t="shared" ref="AC33:BG33" si="34">SUMIFS(AC:AC,$C:$C,"Г",$A:$A,"1.2.1.?")</f>
        <v>0</v>
      </c>
      <c r="AD33" s="39">
        <f t="shared" si="34"/>
        <v>0</v>
      </c>
      <c r="AE33" s="39">
        <f t="shared" si="34"/>
        <v>0</v>
      </c>
      <c r="AF33" s="39">
        <f t="shared" si="34"/>
        <v>0</v>
      </c>
      <c r="AG33" s="39">
        <f t="shared" si="34"/>
        <v>0</v>
      </c>
      <c r="AH33" s="39">
        <f t="shared" si="34"/>
        <v>0</v>
      </c>
      <c r="AI33" s="39">
        <f t="shared" si="34"/>
        <v>0</v>
      </c>
      <c r="AJ33" s="39">
        <f t="shared" si="34"/>
        <v>0</v>
      </c>
      <c r="AK33" s="39">
        <f t="shared" si="34"/>
        <v>0</v>
      </c>
      <c r="AL33" s="39">
        <f t="shared" si="34"/>
        <v>0</v>
      </c>
      <c r="AM33" s="39">
        <f t="shared" si="34"/>
        <v>0</v>
      </c>
      <c r="AN33" s="39">
        <f t="shared" si="34"/>
        <v>0</v>
      </c>
      <c r="AO33" s="39">
        <f t="shared" si="34"/>
        <v>0</v>
      </c>
      <c r="AP33" s="39">
        <f t="shared" si="34"/>
        <v>0</v>
      </c>
      <c r="AQ33" s="39">
        <f t="shared" si="34"/>
        <v>0</v>
      </c>
      <c r="AR33" s="39">
        <f t="shared" si="34"/>
        <v>0</v>
      </c>
      <c r="AS33" s="39">
        <f t="shared" si="34"/>
        <v>0</v>
      </c>
      <c r="AT33" s="39">
        <f t="shared" si="34"/>
        <v>0</v>
      </c>
      <c r="AU33" s="39">
        <f t="shared" si="34"/>
        <v>0</v>
      </c>
      <c r="AV33" s="39">
        <f t="shared" si="34"/>
        <v>0</v>
      </c>
      <c r="AW33" s="39">
        <f t="shared" si="34"/>
        <v>0</v>
      </c>
      <c r="AX33" s="39">
        <f t="shared" si="34"/>
        <v>0</v>
      </c>
      <c r="AY33" s="39">
        <f t="shared" si="34"/>
        <v>0</v>
      </c>
      <c r="AZ33" s="39">
        <f t="shared" si="34"/>
        <v>0</v>
      </c>
      <c r="BA33" s="39">
        <f t="shared" si="34"/>
        <v>0</v>
      </c>
      <c r="BB33" s="39">
        <f t="shared" si="34"/>
        <v>0</v>
      </c>
      <c r="BC33" s="39">
        <f t="shared" si="34"/>
        <v>0</v>
      </c>
      <c r="BD33" s="39">
        <f t="shared" si="34"/>
        <v>0</v>
      </c>
      <c r="BE33" s="39">
        <f t="shared" si="34"/>
        <v>0</v>
      </c>
      <c r="BF33" s="39">
        <f t="shared" si="34"/>
        <v>0</v>
      </c>
      <c r="BG33" s="39">
        <f t="shared" si="34"/>
        <v>0</v>
      </c>
    </row>
    <row r="34" spans="1:59" s="6" customFormat="1" ht="63" customHeight="1" x14ac:dyDescent="0.25">
      <c r="A34" s="34" t="s">
        <v>113</v>
      </c>
      <c r="B34" s="34" t="s">
        <v>115</v>
      </c>
      <c r="C34" s="34" t="s">
        <v>116</v>
      </c>
      <c r="D34" s="38">
        <v>0</v>
      </c>
      <c r="E34" s="38">
        <v>0</v>
      </c>
      <c r="F34" s="38" t="s">
        <v>108</v>
      </c>
      <c r="G34" s="38" t="s">
        <v>108</v>
      </c>
      <c r="H34" s="38">
        <v>0</v>
      </c>
      <c r="I34" s="38">
        <v>0</v>
      </c>
      <c r="J34" s="38">
        <v>0.104</v>
      </c>
      <c r="K34" s="38">
        <v>0</v>
      </c>
      <c r="L34" s="38">
        <v>0</v>
      </c>
      <c r="M34" s="38">
        <v>0</v>
      </c>
      <c r="N34" s="38" t="s">
        <v>108</v>
      </c>
      <c r="O34" s="38" t="s">
        <v>108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 t="s">
        <v>108</v>
      </c>
      <c r="W34" s="38">
        <v>0</v>
      </c>
      <c r="X34" s="38" t="s">
        <v>108</v>
      </c>
      <c r="Y34" s="38" t="s">
        <v>108</v>
      </c>
      <c r="Z34" s="38">
        <v>0</v>
      </c>
      <c r="AA34" s="38">
        <v>0</v>
      </c>
      <c r="AB34" s="38">
        <v>0.88900000000000001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38">
        <v>0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  <c r="BE34" s="38">
        <v>0</v>
      </c>
      <c r="BF34" s="38" t="s">
        <v>108</v>
      </c>
      <c r="BG34" s="38" t="s">
        <v>108</v>
      </c>
    </row>
    <row r="35" spans="1:59" s="6" customFormat="1" ht="48" customHeight="1" x14ac:dyDescent="0.25">
      <c r="A35" s="34" t="s">
        <v>113</v>
      </c>
      <c r="B35" s="34" t="s">
        <v>117</v>
      </c>
      <c r="C35" s="34" t="s">
        <v>118</v>
      </c>
      <c r="D35" s="38">
        <v>0</v>
      </c>
      <c r="E35" s="38">
        <v>0</v>
      </c>
      <c r="F35" s="38" t="s">
        <v>108</v>
      </c>
      <c r="G35" s="38" t="s">
        <v>108</v>
      </c>
      <c r="H35" s="38">
        <v>0</v>
      </c>
      <c r="I35" s="38">
        <v>0</v>
      </c>
      <c r="J35" s="38">
        <v>5.0999999999999997E-2</v>
      </c>
      <c r="K35" s="38">
        <v>0</v>
      </c>
      <c r="L35" s="38">
        <v>0</v>
      </c>
      <c r="M35" s="38">
        <v>0</v>
      </c>
      <c r="N35" s="38" t="s">
        <v>108</v>
      </c>
      <c r="O35" s="38" t="s">
        <v>108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 t="s">
        <v>108</v>
      </c>
      <c r="W35" s="38">
        <v>0</v>
      </c>
      <c r="X35" s="38" t="s">
        <v>108</v>
      </c>
      <c r="Y35" s="38" t="s">
        <v>108</v>
      </c>
      <c r="Z35" s="38">
        <v>0</v>
      </c>
      <c r="AA35" s="38">
        <v>0</v>
      </c>
      <c r="AB35" s="38">
        <v>0.61099999999999999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 t="s">
        <v>108</v>
      </c>
      <c r="BG35" s="38" t="s">
        <v>108</v>
      </c>
    </row>
    <row r="36" spans="1:59" s="6" customFormat="1" ht="48" customHeight="1" x14ac:dyDescent="0.25">
      <c r="A36" s="34" t="s">
        <v>119</v>
      </c>
      <c r="B36" s="34" t="s">
        <v>120</v>
      </c>
      <c r="C36" s="34" t="s">
        <v>104</v>
      </c>
      <c r="D36" s="37">
        <f t="shared" ref="D36:M37" si="35">SUMIFS(D:D,$C:$C,"&lt;&gt;Г",$A:$A,$A36)</f>
        <v>0</v>
      </c>
      <c r="E36" s="37">
        <f t="shared" si="35"/>
        <v>0</v>
      </c>
      <c r="F36" s="37">
        <f t="shared" si="35"/>
        <v>0</v>
      </c>
      <c r="G36" s="37">
        <f t="shared" si="35"/>
        <v>0</v>
      </c>
      <c r="H36" s="38">
        <f t="shared" si="35"/>
        <v>0</v>
      </c>
      <c r="I36" s="38">
        <f t="shared" si="35"/>
        <v>0</v>
      </c>
      <c r="J36" s="38">
        <f t="shared" si="35"/>
        <v>0</v>
      </c>
      <c r="K36" s="38">
        <f t="shared" si="35"/>
        <v>0</v>
      </c>
      <c r="L36" s="38">
        <f t="shared" si="35"/>
        <v>0</v>
      </c>
      <c r="M36" s="38">
        <f t="shared" si="35"/>
        <v>0</v>
      </c>
      <c r="N36" s="37">
        <f t="shared" ref="N36:W37" si="36">SUMIFS(N:N,$C:$C,"&lt;&gt;Г",$A:$A,$A36)</f>
        <v>0</v>
      </c>
      <c r="O36" s="37">
        <f t="shared" si="36"/>
        <v>0</v>
      </c>
      <c r="P36" s="38">
        <f t="shared" si="36"/>
        <v>0</v>
      </c>
      <c r="Q36" s="38">
        <f t="shared" si="36"/>
        <v>0</v>
      </c>
      <c r="R36" s="38">
        <f t="shared" si="36"/>
        <v>0</v>
      </c>
      <c r="S36" s="38">
        <f t="shared" si="36"/>
        <v>0</v>
      </c>
      <c r="T36" s="38">
        <f t="shared" si="36"/>
        <v>0</v>
      </c>
      <c r="U36" s="38">
        <f t="shared" si="36"/>
        <v>0</v>
      </c>
      <c r="V36" s="38">
        <f t="shared" si="36"/>
        <v>0</v>
      </c>
      <c r="W36" s="38">
        <f t="shared" si="36"/>
        <v>0</v>
      </c>
      <c r="X36" s="38">
        <f t="shared" ref="X36:AG37" si="37">SUMIFS(X:X,$C:$C,"&lt;&gt;Г",$A:$A,$A36)</f>
        <v>0</v>
      </c>
      <c r="Y36" s="38">
        <f t="shared" si="37"/>
        <v>0</v>
      </c>
      <c r="Z36" s="38">
        <f t="shared" si="37"/>
        <v>0</v>
      </c>
      <c r="AA36" s="38">
        <f t="shared" si="37"/>
        <v>0</v>
      </c>
      <c r="AB36" s="38">
        <f t="shared" si="37"/>
        <v>0</v>
      </c>
      <c r="AC36" s="38">
        <f t="shared" si="37"/>
        <v>0</v>
      </c>
      <c r="AD36" s="38">
        <f t="shared" si="37"/>
        <v>0</v>
      </c>
      <c r="AE36" s="38">
        <f t="shared" si="37"/>
        <v>0</v>
      </c>
      <c r="AF36" s="38">
        <f t="shared" si="37"/>
        <v>0</v>
      </c>
      <c r="AG36" s="38">
        <f t="shared" si="37"/>
        <v>0</v>
      </c>
      <c r="AH36" s="38">
        <f t="shared" ref="AH36:AQ37" si="38">SUMIFS(AH:AH,$C:$C,"&lt;&gt;Г",$A:$A,$A36)</f>
        <v>0</v>
      </c>
      <c r="AI36" s="38">
        <f t="shared" si="38"/>
        <v>0</v>
      </c>
      <c r="AJ36" s="38">
        <f t="shared" si="38"/>
        <v>0</v>
      </c>
      <c r="AK36" s="38">
        <f t="shared" si="38"/>
        <v>0</v>
      </c>
      <c r="AL36" s="38">
        <f t="shared" si="38"/>
        <v>0</v>
      </c>
      <c r="AM36" s="38">
        <f t="shared" si="38"/>
        <v>0</v>
      </c>
      <c r="AN36" s="38">
        <f t="shared" si="38"/>
        <v>0</v>
      </c>
      <c r="AO36" s="38">
        <f t="shared" si="38"/>
        <v>0</v>
      </c>
      <c r="AP36" s="38">
        <f t="shared" si="38"/>
        <v>0</v>
      </c>
      <c r="AQ36" s="38">
        <f t="shared" si="38"/>
        <v>0</v>
      </c>
      <c r="AR36" s="38">
        <f t="shared" ref="AR36:BA37" si="39">SUMIFS(AR:AR,$C:$C,"&lt;&gt;Г",$A:$A,$A36)</f>
        <v>0</v>
      </c>
      <c r="AS36" s="38">
        <f t="shared" si="39"/>
        <v>0</v>
      </c>
      <c r="AT36" s="38">
        <f t="shared" si="39"/>
        <v>0</v>
      </c>
      <c r="AU36" s="38">
        <f t="shared" si="39"/>
        <v>0</v>
      </c>
      <c r="AV36" s="38">
        <f t="shared" si="39"/>
        <v>0</v>
      </c>
      <c r="AW36" s="38">
        <f t="shared" si="39"/>
        <v>0</v>
      </c>
      <c r="AX36" s="38">
        <f t="shared" si="39"/>
        <v>0</v>
      </c>
      <c r="AY36" s="38">
        <f t="shared" si="39"/>
        <v>0</v>
      </c>
      <c r="AZ36" s="38">
        <f t="shared" si="39"/>
        <v>0</v>
      </c>
      <c r="BA36" s="38">
        <f t="shared" si="39"/>
        <v>0</v>
      </c>
      <c r="BB36" s="38">
        <f t="shared" ref="BB36:BG37" si="40">SUMIFS(BB:BB,$C:$C,"&lt;&gt;Г",$A:$A,$A36)</f>
        <v>0</v>
      </c>
      <c r="BC36" s="38">
        <f t="shared" si="40"/>
        <v>0</v>
      </c>
      <c r="BD36" s="38">
        <f t="shared" si="40"/>
        <v>0</v>
      </c>
      <c r="BE36" s="38">
        <f t="shared" si="40"/>
        <v>0</v>
      </c>
      <c r="BF36" s="38">
        <f t="shared" si="40"/>
        <v>0</v>
      </c>
      <c r="BG36" s="38">
        <f t="shared" si="40"/>
        <v>0</v>
      </c>
    </row>
    <row r="37" spans="1:59" s="6" customFormat="1" ht="48" customHeight="1" x14ac:dyDescent="0.25">
      <c r="A37" s="34" t="s">
        <v>121</v>
      </c>
      <c r="B37" s="34" t="s">
        <v>122</v>
      </c>
      <c r="C37" s="34" t="s">
        <v>104</v>
      </c>
      <c r="D37" s="37">
        <f t="shared" si="35"/>
        <v>0</v>
      </c>
      <c r="E37" s="37">
        <f t="shared" si="35"/>
        <v>0</v>
      </c>
      <c r="F37" s="37">
        <f t="shared" si="35"/>
        <v>0</v>
      </c>
      <c r="G37" s="37">
        <f t="shared" si="35"/>
        <v>0</v>
      </c>
      <c r="H37" s="38">
        <f t="shared" si="35"/>
        <v>0</v>
      </c>
      <c r="I37" s="38">
        <f t="shared" si="35"/>
        <v>0</v>
      </c>
      <c r="J37" s="38">
        <f t="shared" si="35"/>
        <v>0</v>
      </c>
      <c r="K37" s="38">
        <f t="shared" si="35"/>
        <v>0</v>
      </c>
      <c r="L37" s="38">
        <f t="shared" si="35"/>
        <v>0</v>
      </c>
      <c r="M37" s="38">
        <f t="shared" si="35"/>
        <v>0</v>
      </c>
      <c r="N37" s="37">
        <f t="shared" si="36"/>
        <v>0</v>
      </c>
      <c r="O37" s="37">
        <f t="shared" si="36"/>
        <v>0</v>
      </c>
      <c r="P37" s="38">
        <f t="shared" si="36"/>
        <v>0</v>
      </c>
      <c r="Q37" s="38">
        <f t="shared" si="36"/>
        <v>0</v>
      </c>
      <c r="R37" s="38">
        <f t="shared" si="36"/>
        <v>0</v>
      </c>
      <c r="S37" s="38">
        <f t="shared" si="36"/>
        <v>0</v>
      </c>
      <c r="T37" s="38">
        <f t="shared" si="36"/>
        <v>0</v>
      </c>
      <c r="U37" s="38">
        <f t="shared" si="36"/>
        <v>0</v>
      </c>
      <c r="V37" s="38">
        <f t="shared" si="36"/>
        <v>0</v>
      </c>
      <c r="W37" s="38">
        <f t="shared" si="36"/>
        <v>0</v>
      </c>
      <c r="X37" s="38">
        <f t="shared" si="37"/>
        <v>0</v>
      </c>
      <c r="Y37" s="38">
        <f t="shared" si="37"/>
        <v>0</v>
      </c>
      <c r="Z37" s="38">
        <f t="shared" si="37"/>
        <v>0</v>
      </c>
      <c r="AA37" s="38">
        <f t="shared" si="37"/>
        <v>0</v>
      </c>
      <c r="AB37" s="38">
        <f t="shared" si="37"/>
        <v>0</v>
      </c>
      <c r="AC37" s="38">
        <f t="shared" si="37"/>
        <v>0</v>
      </c>
      <c r="AD37" s="38">
        <f t="shared" si="37"/>
        <v>0</v>
      </c>
      <c r="AE37" s="38">
        <f t="shared" si="37"/>
        <v>0</v>
      </c>
      <c r="AF37" s="38">
        <f t="shared" si="37"/>
        <v>0</v>
      </c>
      <c r="AG37" s="38">
        <f t="shared" si="37"/>
        <v>0</v>
      </c>
      <c r="AH37" s="38">
        <f t="shared" si="38"/>
        <v>0</v>
      </c>
      <c r="AI37" s="38">
        <f t="shared" si="38"/>
        <v>0</v>
      </c>
      <c r="AJ37" s="38">
        <f t="shared" si="38"/>
        <v>0</v>
      </c>
      <c r="AK37" s="38">
        <f t="shared" si="38"/>
        <v>0</v>
      </c>
      <c r="AL37" s="38">
        <f t="shared" si="38"/>
        <v>0</v>
      </c>
      <c r="AM37" s="38">
        <f t="shared" si="38"/>
        <v>0</v>
      </c>
      <c r="AN37" s="38">
        <f t="shared" si="38"/>
        <v>0</v>
      </c>
      <c r="AO37" s="38">
        <f t="shared" si="38"/>
        <v>0</v>
      </c>
      <c r="AP37" s="38">
        <f t="shared" si="38"/>
        <v>0</v>
      </c>
      <c r="AQ37" s="38">
        <f t="shared" si="38"/>
        <v>0</v>
      </c>
      <c r="AR37" s="38">
        <f t="shared" si="39"/>
        <v>0</v>
      </c>
      <c r="AS37" s="38">
        <f t="shared" si="39"/>
        <v>0</v>
      </c>
      <c r="AT37" s="38">
        <f t="shared" si="39"/>
        <v>0</v>
      </c>
      <c r="AU37" s="38">
        <f t="shared" si="39"/>
        <v>0</v>
      </c>
      <c r="AV37" s="38">
        <f t="shared" si="39"/>
        <v>0</v>
      </c>
      <c r="AW37" s="38">
        <f t="shared" si="39"/>
        <v>0</v>
      </c>
      <c r="AX37" s="38">
        <f t="shared" si="39"/>
        <v>0</v>
      </c>
      <c r="AY37" s="38">
        <f t="shared" si="39"/>
        <v>0</v>
      </c>
      <c r="AZ37" s="38">
        <f t="shared" si="39"/>
        <v>0</v>
      </c>
      <c r="BA37" s="38">
        <f t="shared" si="39"/>
        <v>0</v>
      </c>
      <c r="BB37" s="38">
        <f t="shared" si="40"/>
        <v>0</v>
      </c>
      <c r="BC37" s="38">
        <f t="shared" si="40"/>
        <v>0</v>
      </c>
      <c r="BD37" s="38">
        <f t="shared" si="40"/>
        <v>0</v>
      </c>
      <c r="BE37" s="38">
        <f t="shared" si="40"/>
        <v>0</v>
      </c>
      <c r="BF37" s="38">
        <f t="shared" si="40"/>
        <v>0</v>
      </c>
      <c r="BG37" s="38">
        <f t="shared" si="40"/>
        <v>0</v>
      </c>
    </row>
    <row r="38" spans="1:59" s="6" customFormat="1" ht="48" customHeight="1" x14ac:dyDescent="0.25">
      <c r="A38" s="34" t="s">
        <v>121</v>
      </c>
      <c r="B38" s="34" t="s">
        <v>123</v>
      </c>
      <c r="C38" s="34" t="s">
        <v>124</v>
      </c>
      <c r="D38" s="38">
        <v>0</v>
      </c>
      <c r="E38" s="38">
        <v>0</v>
      </c>
      <c r="F38" s="38" t="s">
        <v>108</v>
      </c>
      <c r="G38" s="38" t="s">
        <v>108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 t="s">
        <v>108</v>
      </c>
      <c r="O38" s="38" t="s">
        <v>108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 t="s">
        <v>108</v>
      </c>
      <c r="W38" s="38">
        <v>0</v>
      </c>
      <c r="X38" s="38" t="s">
        <v>108</v>
      </c>
      <c r="Y38" s="38" t="s">
        <v>108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 t="s">
        <v>108</v>
      </c>
      <c r="BG38" s="38" t="s">
        <v>108</v>
      </c>
    </row>
    <row r="39" spans="1:59" s="6" customFormat="1" ht="63" customHeight="1" x14ac:dyDescent="0.25">
      <c r="A39" s="34" t="s">
        <v>121</v>
      </c>
      <c r="B39" s="34" t="s">
        <v>125</v>
      </c>
      <c r="C39" s="34" t="s">
        <v>126</v>
      </c>
      <c r="D39" s="38">
        <v>0</v>
      </c>
      <c r="E39" s="38">
        <v>0</v>
      </c>
      <c r="F39" s="38" t="s">
        <v>108</v>
      </c>
      <c r="G39" s="38" t="s">
        <v>108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 t="s">
        <v>108</v>
      </c>
      <c r="O39" s="38" t="s">
        <v>108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 t="s">
        <v>108</v>
      </c>
      <c r="W39" s="38">
        <v>0</v>
      </c>
      <c r="X39" s="38" t="s">
        <v>108</v>
      </c>
      <c r="Y39" s="38" t="s">
        <v>108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 t="s">
        <v>108</v>
      </c>
      <c r="BG39" s="38" t="s">
        <v>108</v>
      </c>
    </row>
    <row r="40" spans="1:59" s="6" customFormat="1" ht="63" customHeight="1" x14ac:dyDescent="0.25">
      <c r="A40" s="34" t="s">
        <v>121</v>
      </c>
      <c r="B40" s="34" t="s">
        <v>127</v>
      </c>
      <c r="C40" s="34" t="s">
        <v>128</v>
      </c>
      <c r="D40" s="38">
        <v>0</v>
      </c>
      <c r="E40" s="38">
        <v>0</v>
      </c>
      <c r="F40" s="38" t="s">
        <v>108</v>
      </c>
      <c r="G40" s="38" t="s">
        <v>108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 t="s">
        <v>108</v>
      </c>
      <c r="O40" s="38" t="s">
        <v>108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 t="s">
        <v>108</v>
      </c>
      <c r="W40" s="38">
        <v>0</v>
      </c>
      <c r="X40" s="38" t="s">
        <v>108</v>
      </c>
      <c r="Y40" s="38" t="s">
        <v>108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 t="s">
        <v>108</v>
      </c>
      <c r="BG40" s="38" t="s">
        <v>108</v>
      </c>
    </row>
    <row r="41" spans="1:59" s="6" customFormat="1" ht="63" customHeight="1" x14ac:dyDescent="0.25">
      <c r="A41" s="34" t="s">
        <v>121</v>
      </c>
      <c r="B41" s="34" t="s">
        <v>129</v>
      </c>
      <c r="C41" s="34" t="s">
        <v>130</v>
      </c>
      <c r="D41" s="38">
        <v>0</v>
      </c>
      <c r="E41" s="38">
        <v>0</v>
      </c>
      <c r="F41" s="38" t="s">
        <v>108</v>
      </c>
      <c r="G41" s="38" t="s">
        <v>108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 t="s">
        <v>108</v>
      </c>
      <c r="O41" s="38" t="s">
        <v>108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 t="s">
        <v>108</v>
      </c>
      <c r="W41" s="38">
        <v>0</v>
      </c>
      <c r="X41" s="38" t="s">
        <v>108</v>
      </c>
      <c r="Y41" s="38" t="s">
        <v>108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38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>
        <v>0</v>
      </c>
      <c r="BB41" s="38">
        <v>0</v>
      </c>
      <c r="BC41" s="38">
        <v>0</v>
      </c>
      <c r="BD41" s="38">
        <v>0</v>
      </c>
      <c r="BE41" s="38">
        <v>0</v>
      </c>
      <c r="BF41" s="38" t="s">
        <v>108</v>
      </c>
      <c r="BG41" s="38" t="s">
        <v>108</v>
      </c>
    </row>
    <row r="42" spans="1:59" s="6" customFormat="1" ht="63" customHeight="1" x14ac:dyDescent="0.25">
      <c r="A42" s="34" t="s">
        <v>121</v>
      </c>
      <c r="B42" s="34" t="s">
        <v>131</v>
      </c>
      <c r="C42" s="34" t="s">
        <v>132</v>
      </c>
      <c r="D42" s="38">
        <v>0</v>
      </c>
      <c r="E42" s="38">
        <v>0</v>
      </c>
      <c r="F42" s="38" t="s">
        <v>108</v>
      </c>
      <c r="G42" s="38" t="s">
        <v>108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 t="s">
        <v>108</v>
      </c>
      <c r="O42" s="38" t="s">
        <v>108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 t="s">
        <v>108</v>
      </c>
      <c r="W42" s="38">
        <v>0</v>
      </c>
      <c r="X42" s="38" t="s">
        <v>108</v>
      </c>
      <c r="Y42" s="38" t="s">
        <v>108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 t="s">
        <v>108</v>
      </c>
      <c r="BG42" s="38" t="s">
        <v>108</v>
      </c>
    </row>
    <row r="43" spans="1:59" s="6" customFormat="1" ht="15.95" customHeight="1" x14ac:dyDescent="0.25">
      <c r="A43" s="34" t="s">
        <v>121</v>
      </c>
      <c r="B43" s="34" t="s">
        <v>133</v>
      </c>
      <c r="C43" s="34" t="s">
        <v>134</v>
      </c>
      <c r="D43" s="38">
        <v>0</v>
      </c>
      <c r="E43" s="38">
        <v>0</v>
      </c>
      <c r="F43" s="38" t="s">
        <v>108</v>
      </c>
      <c r="G43" s="38" t="s">
        <v>108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 t="s">
        <v>108</v>
      </c>
      <c r="O43" s="38" t="s">
        <v>108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 t="s">
        <v>108</v>
      </c>
      <c r="W43" s="38">
        <v>0</v>
      </c>
      <c r="X43" s="38" t="s">
        <v>108</v>
      </c>
      <c r="Y43" s="38" t="s">
        <v>108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>
        <v>0</v>
      </c>
      <c r="BB43" s="38">
        <v>0</v>
      </c>
      <c r="BC43" s="38">
        <v>0</v>
      </c>
      <c r="BD43" s="38">
        <v>0</v>
      </c>
      <c r="BE43" s="38">
        <v>0</v>
      </c>
      <c r="BF43" s="38" t="s">
        <v>108</v>
      </c>
      <c r="BG43" s="38" t="s">
        <v>108</v>
      </c>
    </row>
    <row r="44" spans="1:59" s="6" customFormat="1" ht="91.5" customHeight="1" x14ac:dyDescent="0.25">
      <c r="A44" s="34" t="s">
        <v>121</v>
      </c>
      <c r="B44" s="34" t="s">
        <v>135</v>
      </c>
      <c r="C44" s="34" t="s">
        <v>136</v>
      </c>
      <c r="D44" s="38">
        <v>0</v>
      </c>
      <c r="E44" s="38">
        <v>0</v>
      </c>
      <c r="F44" s="38" t="s">
        <v>108</v>
      </c>
      <c r="G44" s="38" t="s">
        <v>108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 t="s">
        <v>108</v>
      </c>
      <c r="O44" s="38" t="s">
        <v>108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 t="s">
        <v>108</v>
      </c>
      <c r="W44" s="38">
        <v>0</v>
      </c>
      <c r="X44" s="38" t="s">
        <v>108</v>
      </c>
      <c r="Y44" s="38" t="s">
        <v>108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 t="s">
        <v>108</v>
      </c>
      <c r="BG44" s="38" t="s">
        <v>108</v>
      </c>
    </row>
    <row r="45" spans="1:59" s="6" customFormat="1" ht="32.1" customHeight="1" x14ac:dyDescent="0.25">
      <c r="A45" s="34" t="s">
        <v>121</v>
      </c>
      <c r="B45" s="34" t="s">
        <v>137</v>
      </c>
      <c r="C45" s="34" t="s">
        <v>138</v>
      </c>
      <c r="D45" s="38">
        <v>0</v>
      </c>
      <c r="E45" s="38">
        <v>0</v>
      </c>
      <c r="F45" s="38" t="s">
        <v>108</v>
      </c>
      <c r="G45" s="38" t="s">
        <v>108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 t="s">
        <v>108</v>
      </c>
      <c r="O45" s="38" t="s">
        <v>108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 t="s">
        <v>108</v>
      </c>
      <c r="W45" s="38">
        <v>0</v>
      </c>
      <c r="X45" s="38" t="s">
        <v>108</v>
      </c>
      <c r="Y45" s="38" t="s">
        <v>108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38">
        <v>0</v>
      </c>
      <c r="BE45" s="38">
        <v>0</v>
      </c>
      <c r="BF45" s="38" t="s">
        <v>108</v>
      </c>
      <c r="BG45" s="38" t="s">
        <v>108</v>
      </c>
    </row>
    <row r="46" spans="1:59" s="6" customFormat="1" ht="108" customHeight="1" x14ac:dyDescent="0.25">
      <c r="A46" s="34" t="s">
        <v>121</v>
      </c>
      <c r="B46" s="34" t="s">
        <v>139</v>
      </c>
      <c r="C46" s="34" t="s">
        <v>140</v>
      </c>
      <c r="D46" s="38">
        <v>0</v>
      </c>
      <c r="E46" s="38">
        <v>0</v>
      </c>
      <c r="F46" s="38" t="s">
        <v>108</v>
      </c>
      <c r="G46" s="38" t="s">
        <v>108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 t="s">
        <v>108</v>
      </c>
      <c r="O46" s="38" t="s">
        <v>108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 t="s">
        <v>108</v>
      </c>
      <c r="W46" s="38">
        <v>0</v>
      </c>
      <c r="X46" s="38" t="s">
        <v>108</v>
      </c>
      <c r="Y46" s="38" t="s">
        <v>108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 t="s">
        <v>108</v>
      </c>
      <c r="BG46" s="38" t="s">
        <v>108</v>
      </c>
    </row>
    <row r="47" spans="1:59" s="6" customFormat="1" ht="117" customHeight="1" x14ac:dyDescent="0.25">
      <c r="A47" s="34" t="s">
        <v>121</v>
      </c>
      <c r="B47" s="34" t="s">
        <v>141</v>
      </c>
      <c r="C47" s="34" t="s">
        <v>142</v>
      </c>
      <c r="D47" s="38">
        <v>0</v>
      </c>
      <c r="E47" s="38">
        <v>0</v>
      </c>
      <c r="F47" s="38" t="s">
        <v>108</v>
      </c>
      <c r="G47" s="38" t="s">
        <v>108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 t="s">
        <v>108</v>
      </c>
      <c r="O47" s="38" t="s">
        <v>108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 t="s">
        <v>108</v>
      </c>
      <c r="W47" s="38">
        <v>0</v>
      </c>
      <c r="X47" s="38" t="s">
        <v>108</v>
      </c>
      <c r="Y47" s="38" t="s">
        <v>108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 t="s">
        <v>108</v>
      </c>
      <c r="BG47" s="38" t="s">
        <v>108</v>
      </c>
    </row>
    <row r="48" spans="1:59" s="6" customFormat="1" ht="63" customHeight="1" x14ac:dyDescent="0.25">
      <c r="A48" s="34" t="s">
        <v>121</v>
      </c>
      <c r="B48" s="34" t="s">
        <v>143</v>
      </c>
      <c r="C48" s="34" t="s">
        <v>144</v>
      </c>
      <c r="D48" s="38">
        <v>0</v>
      </c>
      <c r="E48" s="38">
        <v>0</v>
      </c>
      <c r="F48" s="38" t="s">
        <v>108</v>
      </c>
      <c r="G48" s="38" t="s">
        <v>108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 t="s">
        <v>108</v>
      </c>
      <c r="O48" s="38" t="s">
        <v>108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 t="s">
        <v>108</v>
      </c>
      <c r="W48" s="38">
        <v>0</v>
      </c>
      <c r="X48" s="38" t="s">
        <v>108</v>
      </c>
      <c r="Y48" s="38" t="s">
        <v>108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 t="s">
        <v>108</v>
      </c>
      <c r="BG48" s="38" t="s">
        <v>108</v>
      </c>
    </row>
    <row r="49" spans="1:61" s="6" customFormat="1" ht="97.5" customHeight="1" x14ac:dyDescent="0.25">
      <c r="A49" s="34" t="s">
        <v>121</v>
      </c>
      <c r="B49" s="34" t="s">
        <v>145</v>
      </c>
      <c r="C49" s="34" t="s">
        <v>146</v>
      </c>
      <c r="D49" s="38">
        <v>0</v>
      </c>
      <c r="E49" s="38">
        <v>0</v>
      </c>
      <c r="F49" s="38" t="s">
        <v>108</v>
      </c>
      <c r="G49" s="38" t="s">
        <v>108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 t="s">
        <v>108</v>
      </c>
      <c r="O49" s="38" t="s">
        <v>108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 t="s">
        <v>108</v>
      </c>
      <c r="W49" s="38">
        <v>0</v>
      </c>
      <c r="X49" s="38" t="s">
        <v>108</v>
      </c>
      <c r="Y49" s="38" t="s">
        <v>108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 t="s">
        <v>108</v>
      </c>
      <c r="BG49" s="38" t="s">
        <v>108</v>
      </c>
    </row>
    <row r="50" spans="1:61" s="6" customFormat="1" ht="95.25" customHeight="1" x14ac:dyDescent="0.25">
      <c r="A50" s="34" t="s">
        <v>121</v>
      </c>
      <c r="B50" s="31" t="s">
        <v>147</v>
      </c>
      <c r="C50" s="34" t="s">
        <v>148</v>
      </c>
      <c r="D50" s="38">
        <v>0</v>
      </c>
      <c r="E50" s="38">
        <v>0</v>
      </c>
      <c r="F50" s="38" t="s">
        <v>108</v>
      </c>
      <c r="G50" s="38" t="s">
        <v>108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 t="s">
        <v>108</v>
      </c>
      <c r="O50" s="38" t="s">
        <v>108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 t="s">
        <v>108</v>
      </c>
      <c r="W50" s="38">
        <v>0</v>
      </c>
      <c r="X50" s="38" t="s">
        <v>108</v>
      </c>
      <c r="Y50" s="38" t="s">
        <v>108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 t="s">
        <v>108</v>
      </c>
      <c r="BG50" s="38" t="s">
        <v>108</v>
      </c>
    </row>
    <row r="51" spans="1:61" s="5" customFormat="1" ht="32.1" customHeight="1" x14ac:dyDescent="0.25">
      <c r="A51" s="4" t="s">
        <v>149</v>
      </c>
      <c r="B51" s="32" t="s">
        <v>150</v>
      </c>
      <c r="C51" s="4" t="s">
        <v>104</v>
      </c>
      <c r="D51" s="41">
        <f t="shared" ref="D51:AI51" si="41">SUMIFS(D:D,$C:$C,"&lt;&gt;Г",$A:$A,$A51)</f>
        <v>0</v>
      </c>
      <c r="E51" s="41">
        <f t="shared" si="41"/>
        <v>0</v>
      </c>
      <c r="F51" s="41">
        <f t="shared" si="41"/>
        <v>0</v>
      </c>
      <c r="G51" s="41">
        <f t="shared" si="41"/>
        <v>0</v>
      </c>
      <c r="H51" s="42">
        <f t="shared" si="41"/>
        <v>0</v>
      </c>
      <c r="I51" s="42">
        <f t="shared" si="41"/>
        <v>0</v>
      </c>
      <c r="J51" s="42">
        <f t="shared" si="41"/>
        <v>0.374</v>
      </c>
      <c r="K51" s="42">
        <f t="shared" si="41"/>
        <v>0</v>
      </c>
      <c r="L51" s="42">
        <f t="shared" si="41"/>
        <v>0</v>
      </c>
      <c r="M51" s="42">
        <f t="shared" si="41"/>
        <v>0</v>
      </c>
      <c r="N51" s="41">
        <f t="shared" si="41"/>
        <v>0</v>
      </c>
      <c r="O51" s="41">
        <f t="shared" si="41"/>
        <v>0</v>
      </c>
      <c r="P51" s="42">
        <f t="shared" si="41"/>
        <v>0</v>
      </c>
      <c r="Q51" s="42">
        <f t="shared" si="41"/>
        <v>0</v>
      </c>
      <c r="R51" s="42">
        <f t="shared" si="41"/>
        <v>0</v>
      </c>
      <c r="S51" s="42">
        <f t="shared" si="41"/>
        <v>0</v>
      </c>
      <c r="T51" s="42">
        <f t="shared" si="41"/>
        <v>0</v>
      </c>
      <c r="U51" s="42">
        <f t="shared" si="41"/>
        <v>0</v>
      </c>
      <c r="V51" s="42">
        <f t="shared" si="41"/>
        <v>0</v>
      </c>
      <c r="W51" s="42">
        <f t="shared" si="41"/>
        <v>0</v>
      </c>
      <c r="X51" s="42">
        <f t="shared" si="41"/>
        <v>0</v>
      </c>
      <c r="Y51" s="42">
        <f t="shared" si="41"/>
        <v>0</v>
      </c>
      <c r="Z51" s="42">
        <f t="shared" si="41"/>
        <v>0</v>
      </c>
      <c r="AA51" s="42">
        <f t="shared" si="41"/>
        <v>0</v>
      </c>
      <c r="AB51" s="42">
        <f t="shared" si="41"/>
        <v>1.98</v>
      </c>
      <c r="AC51" s="42">
        <f t="shared" si="41"/>
        <v>0</v>
      </c>
      <c r="AD51" s="42">
        <f t="shared" si="41"/>
        <v>0</v>
      </c>
      <c r="AE51" s="42">
        <f t="shared" si="41"/>
        <v>0</v>
      </c>
      <c r="AF51" s="42">
        <f t="shared" si="41"/>
        <v>0</v>
      </c>
      <c r="AG51" s="42">
        <f t="shared" si="41"/>
        <v>0</v>
      </c>
      <c r="AH51" s="42">
        <f t="shared" si="41"/>
        <v>0</v>
      </c>
      <c r="AI51" s="42">
        <f t="shared" si="41"/>
        <v>0</v>
      </c>
      <c r="AJ51" s="42">
        <f t="shared" ref="AJ51:BG51" si="42">SUMIFS(AJ:AJ,$C:$C,"&lt;&gt;Г",$A:$A,$A51)</f>
        <v>0</v>
      </c>
      <c r="AK51" s="42">
        <f t="shared" si="42"/>
        <v>0</v>
      </c>
      <c r="AL51" s="42">
        <f t="shared" si="42"/>
        <v>0</v>
      </c>
      <c r="AM51" s="42">
        <f t="shared" si="42"/>
        <v>0</v>
      </c>
      <c r="AN51" s="42">
        <f t="shared" si="42"/>
        <v>0</v>
      </c>
      <c r="AO51" s="42">
        <f t="shared" si="42"/>
        <v>0</v>
      </c>
      <c r="AP51" s="42">
        <f t="shared" si="42"/>
        <v>0</v>
      </c>
      <c r="AQ51" s="42">
        <f t="shared" si="42"/>
        <v>0</v>
      </c>
      <c r="AR51" s="42">
        <f t="shared" si="42"/>
        <v>0</v>
      </c>
      <c r="AS51" s="42">
        <f t="shared" si="42"/>
        <v>0</v>
      </c>
      <c r="AT51" s="42">
        <f t="shared" si="42"/>
        <v>0</v>
      </c>
      <c r="AU51" s="42">
        <f t="shared" si="42"/>
        <v>0</v>
      </c>
      <c r="AV51" s="42">
        <f t="shared" si="42"/>
        <v>0</v>
      </c>
      <c r="AW51" s="42">
        <f t="shared" si="42"/>
        <v>0</v>
      </c>
      <c r="AX51" s="42">
        <f t="shared" si="42"/>
        <v>0</v>
      </c>
      <c r="AY51" s="42">
        <f t="shared" si="42"/>
        <v>0</v>
      </c>
      <c r="AZ51" s="42">
        <f t="shared" si="42"/>
        <v>0</v>
      </c>
      <c r="BA51" s="42">
        <f t="shared" si="42"/>
        <v>0</v>
      </c>
      <c r="BB51" s="42">
        <f t="shared" si="42"/>
        <v>0</v>
      </c>
      <c r="BC51" s="42">
        <f t="shared" si="42"/>
        <v>0</v>
      </c>
      <c r="BD51" s="42">
        <f t="shared" si="42"/>
        <v>0</v>
      </c>
      <c r="BE51" s="42">
        <f t="shared" si="42"/>
        <v>0</v>
      </c>
      <c r="BF51" s="42">
        <f t="shared" si="42"/>
        <v>0</v>
      </c>
      <c r="BG51" s="42">
        <f t="shared" si="42"/>
        <v>0</v>
      </c>
      <c r="BH51" s="6"/>
      <c r="BI51" s="6"/>
    </row>
    <row r="52" spans="1:61" s="6" customFormat="1" ht="99.75" customHeight="1" x14ac:dyDescent="0.25">
      <c r="A52" s="34" t="s">
        <v>149</v>
      </c>
      <c r="B52" s="31" t="s">
        <v>151</v>
      </c>
      <c r="C52" s="34" t="s">
        <v>152</v>
      </c>
      <c r="D52" s="38">
        <v>0</v>
      </c>
      <c r="E52" s="38">
        <v>0</v>
      </c>
      <c r="F52" s="38" t="s">
        <v>108</v>
      </c>
      <c r="G52" s="38" t="s">
        <v>108</v>
      </c>
      <c r="H52" s="38">
        <v>0</v>
      </c>
      <c r="I52" s="38">
        <v>0</v>
      </c>
      <c r="J52" s="38">
        <v>0.374</v>
      </c>
      <c r="K52" s="38">
        <v>0</v>
      </c>
      <c r="L52" s="38">
        <v>0</v>
      </c>
      <c r="M52" s="38">
        <v>0</v>
      </c>
      <c r="N52" s="38" t="s">
        <v>108</v>
      </c>
      <c r="O52" s="38" t="s">
        <v>108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 t="s">
        <v>108</v>
      </c>
      <c r="W52" s="38">
        <v>0</v>
      </c>
      <c r="X52" s="38" t="s">
        <v>108</v>
      </c>
      <c r="Y52" s="38" t="s">
        <v>108</v>
      </c>
      <c r="Z52" s="38">
        <v>0</v>
      </c>
      <c r="AA52" s="38">
        <v>0</v>
      </c>
      <c r="AB52" s="38">
        <v>1.98</v>
      </c>
      <c r="AC52" s="38">
        <v>0</v>
      </c>
      <c r="AD52" s="38">
        <v>0</v>
      </c>
      <c r="AE52" s="38">
        <v>0</v>
      </c>
      <c r="AF52" s="38">
        <v>0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>
        <v>0</v>
      </c>
      <c r="AT52" s="38"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38">
        <v>0</v>
      </c>
      <c r="BB52" s="38">
        <v>0</v>
      </c>
      <c r="BC52" s="38">
        <v>0</v>
      </c>
      <c r="BD52" s="38">
        <v>0</v>
      </c>
      <c r="BE52" s="38">
        <v>0</v>
      </c>
      <c r="BF52" s="38" t="s">
        <v>108</v>
      </c>
      <c r="BG52" s="38" t="s">
        <v>108</v>
      </c>
    </row>
    <row r="53" spans="1:61" s="6" customFormat="1" ht="158.25" customHeight="1" x14ac:dyDescent="0.25">
      <c r="A53" s="4" t="s">
        <v>153</v>
      </c>
      <c r="B53" s="32" t="s">
        <v>154</v>
      </c>
      <c r="C53" s="4" t="s">
        <v>104</v>
      </c>
      <c r="D53" s="41">
        <f t="shared" ref="D53:AI53" si="43">SUMIFS(D:D,$C:$C,"&lt;&gt;Г",$A:$A,$A53)</f>
        <v>0</v>
      </c>
      <c r="E53" s="41">
        <f t="shared" si="43"/>
        <v>0</v>
      </c>
      <c r="F53" s="41">
        <f t="shared" si="43"/>
        <v>0</v>
      </c>
      <c r="G53" s="41">
        <f t="shared" si="43"/>
        <v>0</v>
      </c>
      <c r="H53" s="42">
        <f t="shared" si="43"/>
        <v>0</v>
      </c>
      <c r="I53" s="42">
        <f t="shared" si="43"/>
        <v>0</v>
      </c>
      <c r="J53" s="42">
        <f t="shared" si="43"/>
        <v>2.6000000000000002E-2</v>
      </c>
      <c r="K53" s="42">
        <f t="shared" si="43"/>
        <v>0</v>
      </c>
      <c r="L53" s="42">
        <f t="shared" si="43"/>
        <v>0.14199999999999999</v>
      </c>
      <c r="M53" s="42">
        <f t="shared" si="43"/>
        <v>0</v>
      </c>
      <c r="N53" s="41">
        <f t="shared" si="43"/>
        <v>0</v>
      </c>
      <c r="O53" s="41">
        <f t="shared" si="43"/>
        <v>0</v>
      </c>
      <c r="P53" s="42">
        <f t="shared" si="43"/>
        <v>0</v>
      </c>
      <c r="Q53" s="42">
        <f t="shared" si="43"/>
        <v>0</v>
      </c>
      <c r="R53" s="42">
        <f t="shared" si="43"/>
        <v>0</v>
      </c>
      <c r="S53" s="42">
        <f t="shared" si="43"/>
        <v>0</v>
      </c>
      <c r="T53" s="42">
        <f t="shared" si="43"/>
        <v>0</v>
      </c>
      <c r="U53" s="42">
        <f t="shared" si="43"/>
        <v>0</v>
      </c>
      <c r="V53" s="42">
        <f t="shared" si="43"/>
        <v>0</v>
      </c>
      <c r="W53" s="42">
        <f t="shared" si="43"/>
        <v>0</v>
      </c>
      <c r="X53" s="42">
        <f t="shared" si="43"/>
        <v>0</v>
      </c>
      <c r="Y53" s="42">
        <f t="shared" si="43"/>
        <v>0</v>
      </c>
      <c r="Z53" s="42">
        <f t="shared" si="43"/>
        <v>0</v>
      </c>
      <c r="AA53" s="42">
        <f t="shared" si="43"/>
        <v>0</v>
      </c>
      <c r="AB53" s="42">
        <f t="shared" si="43"/>
        <v>0.97</v>
      </c>
      <c r="AC53" s="42">
        <f t="shared" si="43"/>
        <v>0</v>
      </c>
      <c r="AD53" s="42">
        <f t="shared" si="43"/>
        <v>3.524</v>
      </c>
      <c r="AE53" s="42">
        <f t="shared" si="43"/>
        <v>0</v>
      </c>
      <c r="AF53" s="42">
        <f t="shared" si="43"/>
        <v>0</v>
      </c>
      <c r="AG53" s="42">
        <f t="shared" si="43"/>
        <v>0</v>
      </c>
      <c r="AH53" s="42">
        <f t="shared" si="43"/>
        <v>0</v>
      </c>
      <c r="AI53" s="42">
        <f t="shared" si="43"/>
        <v>0</v>
      </c>
      <c r="AJ53" s="42">
        <f t="shared" ref="AJ53:BG53" si="44">SUMIFS(AJ:AJ,$C:$C,"&lt;&gt;Г",$A:$A,$A53)</f>
        <v>0</v>
      </c>
      <c r="AK53" s="42">
        <f t="shared" si="44"/>
        <v>0</v>
      </c>
      <c r="AL53" s="42">
        <f t="shared" si="44"/>
        <v>0</v>
      </c>
      <c r="AM53" s="42">
        <f t="shared" si="44"/>
        <v>0</v>
      </c>
      <c r="AN53" s="42">
        <f t="shared" si="44"/>
        <v>0</v>
      </c>
      <c r="AO53" s="42">
        <f t="shared" si="44"/>
        <v>0</v>
      </c>
      <c r="AP53" s="42">
        <f t="shared" si="44"/>
        <v>0</v>
      </c>
      <c r="AQ53" s="42">
        <f t="shared" si="44"/>
        <v>0</v>
      </c>
      <c r="AR53" s="42">
        <f t="shared" si="44"/>
        <v>0</v>
      </c>
      <c r="AS53" s="42">
        <f t="shared" si="44"/>
        <v>0</v>
      </c>
      <c r="AT53" s="42">
        <f t="shared" si="44"/>
        <v>0</v>
      </c>
      <c r="AU53" s="42">
        <f t="shared" si="44"/>
        <v>0</v>
      </c>
      <c r="AV53" s="42">
        <f t="shared" si="44"/>
        <v>0</v>
      </c>
      <c r="AW53" s="42">
        <f t="shared" si="44"/>
        <v>0</v>
      </c>
      <c r="AX53" s="42">
        <f t="shared" si="44"/>
        <v>0</v>
      </c>
      <c r="AY53" s="42">
        <f t="shared" si="44"/>
        <v>0</v>
      </c>
      <c r="AZ53" s="42">
        <f t="shared" si="44"/>
        <v>0</v>
      </c>
      <c r="BA53" s="42">
        <f t="shared" si="44"/>
        <v>0</v>
      </c>
      <c r="BB53" s="42">
        <f t="shared" si="44"/>
        <v>0</v>
      </c>
      <c r="BC53" s="42">
        <f t="shared" si="44"/>
        <v>0</v>
      </c>
      <c r="BD53" s="42">
        <f t="shared" si="44"/>
        <v>0</v>
      </c>
      <c r="BE53" s="42">
        <f t="shared" si="44"/>
        <v>0</v>
      </c>
      <c r="BF53" s="42">
        <f t="shared" si="44"/>
        <v>0</v>
      </c>
      <c r="BG53" s="42">
        <f t="shared" si="44"/>
        <v>0</v>
      </c>
    </row>
    <row r="54" spans="1:61" s="6" customFormat="1" ht="63" customHeight="1" x14ac:dyDescent="0.25">
      <c r="A54" s="34" t="s">
        <v>153</v>
      </c>
      <c r="B54" s="34" t="s">
        <v>401</v>
      </c>
      <c r="C54" s="34" t="s">
        <v>155</v>
      </c>
      <c r="D54" s="38">
        <v>0</v>
      </c>
      <c r="E54" s="38">
        <v>0</v>
      </c>
      <c r="F54" s="38" t="s">
        <v>108</v>
      </c>
      <c r="G54" s="38" t="s">
        <v>108</v>
      </c>
      <c r="H54" s="38">
        <v>0</v>
      </c>
      <c r="I54" s="38">
        <v>0</v>
      </c>
      <c r="J54" s="38">
        <v>0</v>
      </c>
      <c r="K54" s="38">
        <v>0</v>
      </c>
      <c r="L54" s="38">
        <v>0.104</v>
      </c>
      <c r="M54" s="38">
        <v>0</v>
      </c>
      <c r="N54" s="38" t="s">
        <v>108</v>
      </c>
      <c r="O54" s="38" t="s">
        <v>108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 t="s">
        <v>108</v>
      </c>
      <c r="W54" s="38">
        <v>0</v>
      </c>
      <c r="X54" s="38" t="s">
        <v>108</v>
      </c>
      <c r="Y54" s="38" t="s">
        <v>108</v>
      </c>
      <c r="Z54" s="38">
        <v>0</v>
      </c>
      <c r="AA54" s="38">
        <v>0</v>
      </c>
      <c r="AB54" s="38">
        <v>0</v>
      </c>
      <c r="AC54" s="38">
        <v>0</v>
      </c>
      <c r="AD54" s="38">
        <v>1.994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38">
        <v>0</v>
      </c>
      <c r="BE54" s="38">
        <v>0</v>
      </c>
      <c r="BF54" s="38" t="s">
        <v>108</v>
      </c>
      <c r="BG54" s="38" t="s">
        <v>108</v>
      </c>
    </row>
    <row r="55" spans="1:61" s="6" customFormat="1" ht="63" customHeight="1" x14ac:dyDescent="0.25">
      <c r="A55" s="34" t="s">
        <v>153</v>
      </c>
      <c r="B55" s="34" t="s">
        <v>156</v>
      </c>
      <c r="C55" s="34" t="s">
        <v>157</v>
      </c>
      <c r="D55" s="38">
        <v>0</v>
      </c>
      <c r="E55" s="38">
        <v>0</v>
      </c>
      <c r="F55" s="38" t="s">
        <v>108</v>
      </c>
      <c r="G55" s="38" t="s">
        <v>108</v>
      </c>
      <c r="H55" s="38">
        <v>0</v>
      </c>
      <c r="I55" s="38">
        <v>0</v>
      </c>
      <c r="J55" s="38">
        <v>0</v>
      </c>
      <c r="K55" s="38">
        <v>0</v>
      </c>
      <c r="L55" s="38">
        <v>0.01</v>
      </c>
      <c r="M55" s="38">
        <v>0</v>
      </c>
      <c r="N55" s="38" t="s">
        <v>108</v>
      </c>
      <c r="O55" s="38" t="s">
        <v>108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 t="s">
        <v>108</v>
      </c>
      <c r="W55" s="38">
        <v>0</v>
      </c>
      <c r="X55" s="38" t="s">
        <v>108</v>
      </c>
      <c r="Y55" s="38" t="s">
        <v>108</v>
      </c>
      <c r="Z55" s="38">
        <v>0</v>
      </c>
      <c r="AA55" s="38">
        <v>0</v>
      </c>
      <c r="AB55" s="38">
        <v>0</v>
      </c>
      <c r="AC55" s="38">
        <v>0</v>
      </c>
      <c r="AD55" s="38">
        <v>0.35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38">
        <v>0</v>
      </c>
      <c r="BE55" s="38">
        <v>0</v>
      </c>
      <c r="BF55" s="38" t="s">
        <v>108</v>
      </c>
      <c r="BG55" s="38" t="s">
        <v>108</v>
      </c>
    </row>
    <row r="56" spans="1:61" s="6" customFormat="1" ht="80.25" customHeight="1" x14ac:dyDescent="0.25">
      <c r="A56" s="34" t="s">
        <v>153</v>
      </c>
      <c r="B56" s="34" t="s">
        <v>158</v>
      </c>
      <c r="C56" s="34" t="s">
        <v>159</v>
      </c>
      <c r="D56" s="38">
        <v>0</v>
      </c>
      <c r="E56" s="38">
        <v>0</v>
      </c>
      <c r="F56" s="38" t="s">
        <v>108</v>
      </c>
      <c r="G56" s="38" t="s">
        <v>108</v>
      </c>
      <c r="H56" s="38">
        <v>0</v>
      </c>
      <c r="I56" s="38">
        <v>0</v>
      </c>
      <c r="J56" s="38">
        <v>1.6E-2</v>
      </c>
      <c r="K56" s="38">
        <v>0</v>
      </c>
      <c r="L56" s="38">
        <v>0</v>
      </c>
      <c r="M56" s="38">
        <v>0</v>
      </c>
      <c r="N56" s="38" t="s">
        <v>108</v>
      </c>
      <c r="O56" s="38" t="s">
        <v>108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 t="s">
        <v>108</v>
      </c>
      <c r="W56" s="38">
        <v>0</v>
      </c>
      <c r="X56" s="38" t="s">
        <v>108</v>
      </c>
      <c r="Y56" s="38" t="s">
        <v>108</v>
      </c>
      <c r="Z56" s="38">
        <v>0</v>
      </c>
      <c r="AA56" s="38">
        <v>0</v>
      </c>
      <c r="AB56" s="38">
        <v>0.46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0</v>
      </c>
      <c r="BD56" s="38">
        <v>0</v>
      </c>
      <c r="BE56" s="38">
        <v>0</v>
      </c>
      <c r="BF56" s="38" t="s">
        <v>108</v>
      </c>
      <c r="BG56" s="38" t="s">
        <v>108</v>
      </c>
    </row>
    <row r="57" spans="1:61" s="6" customFormat="1" ht="83.25" customHeight="1" x14ac:dyDescent="0.25">
      <c r="A57" s="34" t="s">
        <v>153</v>
      </c>
      <c r="B57" s="34" t="s">
        <v>160</v>
      </c>
      <c r="C57" s="34" t="s">
        <v>161</v>
      </c>
      <c r="D57" s="38">
        <v>0</v>
      </c>
      <c r="E57" s="38">
        <v>0</v>
      </c>
      <c r="F57" s="38" t="s">
        <v>108</v>
      </c>
      <c r="G57" s="38" t="s">
        <v>108</v>
      </c>
      <c r="H57" s="38">
        <v>0</v>
      </c>
      <c r="I57" s="38">
        <v>0</v>
      </c>
      <c r="J57" s="38">
        <v>0.01</v>
      </c>
      <c r="K57" s="38">
        <v>0</v>
      </c>
      <c r="L57" s="38">
        <v>0</v>
      </c>
      <c r="M57" s="38">
        <v>0</v>
      </c>
      <c r="N57" s="38" t="s">
        <v>108</v>
      </c>
      <c r="O57" s="38" t="s">
        <v>108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 t="s">
        <v>108</v>
      </c>
      <c r="W57" s="38">
        <v>0</v>
      </c>
      <c r="X57" s="38" t="s">
        <v>108</v>
      </c>
      <c r="Y57" s="38" t="s">
        <v>108</v>
      </c>
      <c r="Z57" s="38">
        <v>0</v>
      </c>
      <c r="AA57" s="38">
        <v>0</v>
      </c>
      <c r="AB57" s="38">
        <v>0.51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8">
        <v>0</v>
      </c>
      <c r="BE57" s="38">
        <v>0</v>
      </c>
      <c r="BF57" s="38" t="s">
        <v>108</v>
      </c>
      <c r="BG57" s="38" t="s">
        <v>108</v>
      </c>
    </row>
    <row r="58" spans="1:61" s="6" customFormat="1" ht="77.25" customHeight="1" x14ac:dyDescent="0.25">
      <c r="A58" s="34" t="s">
        <v>153</v>
      </c>
      <c r="B58" s="34" t="s">
        <v>162</v>
      </c>
      <c r="C58" s="34" t="s">
        <v>163</v>
      </c>
      <c r="D58" s="38">
        <v>0</v>
      </c>
      <c r="E58" s="38">
        <v>0</v>
      </c>
      <c r="F58" s="38" t="s">
        <v>108</v>
      </c>
      <c r="G58" s="38" t="s">
        <v>108</v>
      </c>
      <c r="H58" s="38">
        <v>0</v>
      </c>
      <c r="I58" s="38">
        <v>0</v>
      </c>
      <c r="J58" s="38">
        <v>0</v>
      </c>
      <c r="K58" s="38">
        <v>0</v>
      </c>
      <c r="L58" s="38">
        <v>2.8000000000000001E-2</v>
      </c>
      <c r="M58" s="38">
        <v>0</v>
      </c>
      <c r="N58" s="38" t="s">
        <v>108</v>
      </c>
      <c r="O58" s="38" t="s">
        <v>108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 t="s">
        <v>108</v>
      </c>
      <c r="W58" s="38">
        <v>0</v>
      </c>
      <c r="X58" s="38" t="s">
        <v>108</v>
      </c>
      <c r="Y58" s="38" t="s">
        <v>108</v>
      </c>
      <c r="Z58" s="38">
        <v>0</v>
      </c>
      <c r="AA58" s="38">
        <v>0</v>
      </c>
      <c r="AB58" s="38">
        <v>0</v>
      </c>
      <c r="AC58" s="38">
        <v>0</v>
      </c>
      <c r="AD58" s="38">
        <v>1.18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38">
        <v>0</v>
      </c>
      <c r="AT58" s="38"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>
        <v>0</v>
      </c>
      <c r="BB58" s="38">
        <v>0</v>
      </c>
      <c r="BC58" s="38">
        <v>0</v>
      </c>
      <c r="BD58" s="38">
        <v>0</v>
      </c>
      <c r="BE58" s="38">
        <v>0</v>
      </c>
      <c r="BF58" s="38" t="s">
        <v>108</v>
      </c>
      <c r="BG58" s="38" t="s">
        <v>108</v>
      </c>
    </row>
    <row r="59" spans="1:61" s="6" customFormat="1" ht="63" customHeight="1" x14ac:dyDescent="0.25">
      <c r="A59" s="4" t="s">
        <v>164</v>
      </c>
      <c r="B59" s="4" t="s">
        <v>165</v>
      </c>
      <c r="C59" s="4" t="s">
        <v>104</v>
      </c>
      <c r="D59" s="41">
        <f t="shared" ref="D59:AI59" si="45">SUMIFS(D:D,$C:$C,"&lt;&gt;Г",$A:$A,$A59)</f>
        <v>0</v>
      </c>
      <c r="E59" s="41">
        <f t="shared" si="45"/>
        <v>0</v>
      </c>
      <c r="F59" s="41">
        <f t="shared" si="45"/>
        <v>0</v>
      </c>
      <c r="G59" s="41">
        <f t="shared" si="45"/>
        <v>0</v>
      </c>
      <c r="H59" s="42">
        <f t="shared" si="45"/>
        <v>0</v>
      </c>
      <c r="I59" s="42">
        <f t="shared" si="45"/>
        <v>0</v>
      </c>
      <c r="J59" s="42">
        <f t="shared" si="45"/>
        <v>-0.92299999999999982</v>
      </c>
      <c r="K59" s="42">
        <f t="shared" si="45"/>
        <v>0</v>
      </c>
      <c r="L59" s="42">
        <f t="shared" si="45"/>
        <v>8.6000000000000229E-2</v>
      </c>
      <c r="M59" s="42">
        <f t="shared" si="45"/>
        <v>0</v>
      </c>
      <c r="N59" s="41">
        <f t="shared" si="45"/>
        <v>0</v>
      </c>
      <c r="O59" s="41">
        <f t="shared" si="45"/>
        <v>0</v>
      </c>
      <c r="P59" s="42">
        <f t="shared" si="45"/>
        <v>0</v>
      </c>
      <c r="Q59" s="42">
        <f t="shared" si="45"/>
        <v>0</v>
      </c>
      <c r="R59" s="42">
        <f t="shared" si="45"/>
        <v>0</v>
      </c>
      <c r="S59" s="42">
        <f t="shared" si="45"/>
        <v>0</v>
      </c>
      <c r="T59" s="42">
        <f t="shared" si="45"/>
        <v>0</v>
      </c>
      <c r="U59" s="42">
        <f t="shared" si="45"/>
        <v>0</v>
      </c>
      <c r="V59" s="42">
        <f t="shared" si="45"/>
        <v>0</v>
      </c>
      <c r="W59" s="42">
        <f t="shared" si="45"/>
        <v>0</v>
      </c>
      <c r="X59" s="42">
        <f t="shared" si="45"/>
        <v>0</v>
      </c>
      <c r="Y59" s="42">
        <f t="shared" si="45"/>
        <v>0</v>
      </c>
      <c r="Z59" s="42">
        <f t="shared" si="45"/>
        <v>2.3600000000000003</v>
      </c>
      <c r="AA59" s="42">
        <f t="shared" si="45"/>
        <v>0</v>
      </c>
      <c r="AB59" s="42">
        <f t="shared" si="45"/>
        <v>9.7950000000000035</v>
      </c>
      <c r="AC59" s="42">
        <f t="shared" si="45"/>
        <v>0</v>
      </c>
      <c r="AD59" s="42">
        <f t="shared" si="45"/>
        <v>9.3799999999999955</v>
      </c>
      <c r="AE59" s="42">
        <f t="shared" si="45"/>
        <v>0</v>
      </c>
      <c r="AF59" s="42">
        <f t="shared" si="45"/>
        <v>8</v>
      </c>
      <c r="AG59" s="42">
        <f t="shared" si="45"/>
        <v>0</v>
      </c>
      <c r="AH59" s="42">
        <f t="shared" si="45"/>
        <v>6</v>
      </c>
      <c r="AI59" s="42">
        <f t="shared" si="45"/>
        <v>0</v>
      </c>
      <c r="AJ59" s="42">
        <f t="shared" ref="AJ59:BG59" si="46">SUMIFS(AJ:AJ,$C:$C,"&lt;&gt;Г",$A:$A,$A59)</f>
        <v>0</v>
      </c>
      <c r="AK59" s="42">
        <f t="shared" si="46"/>
        <v>0</v>
      </c>
      <c r="AL59" s="42">
        <f t="shared" si="46"/>
        <v>0</v>
      </c>
      <c r="AM59" s="42">
        <f t="shared" si="46"/>
        <v>0</v>
      </c>
      <c r="AN59" s="42">
        <f t="shared" si="46"/>
        <v>0</v>
      </c>
      <c r="AO59" s="42">
        <f t="shared" si="46"/>
        <v>0</v>
      </c>
      <c r="AP59" s="42">
        <f t="shared" si="46"/>
        <v>0</v>
      </c>
      <c r="AQ59" s="42">
        <f t="shared" si="46"/>
        <v>0</v>
      </c>
      <c r="AR59" s="42">
        <f t="shared" si="46"/>
        <v>0</v>
      </c>
      <c r="AS59" s="42">
        <f t="shared" si="46"/>
        <v>0</v>
      </c>
      <c r="AT59" s="42">
        <f t="shared" si="46"/>
        <v>0</v>
      </c>
      <c r="AU59" s="42">
        <f t="shared" si="46"/>
        <v>0</v>
      </c>
      <c r="AV59" s="42">
        <f t="shared" si="46"/>
        <v>0</v>
      </c>
      <c r="AW59" s="42">
        <f t="shared" si="46"/>
        <v>0</v>
      </c>
      <c r="AX59" s="42">
        <f t="shared" si="46"/>
        <v>0</v>
      </c>
      <c r="AY59" s="42">
        <f t="shared" si="46"/>
        <v>0</v>
      </c>
      <c r="AZ59" s="42">
        <f t="shared" si="46"/>
        <v>0</v>
      </c>
      <c r="BA59" s="42">
        <f t="shared" si="46"/>
        <v>0</v>
      </c>
      <c r="BB59" s="42">
        <f t="shared" si="46"/>
        <v>0</v>
      </c>
      <c r="BC59" s="42">
        <f t="shared" si="46"/>
        <v>0</v>
      </c>
      <c r="BD59" s="42">
        <f t="shared" si="46"/>
        <v>0</v>
      </c>
      <c r="BE59" s="42">
        <f t="shared" si="46"/>
        <v>0</v>
      </c>
      <c r="BF59" s="42">
        <f t="shared" si="46"/>
        <v>0</v>
      </c>
      <c r="BG59" s="42">
        <f t="shared" si="46"/>
        <v>0</v>
      </c>
    </row>
    <row r="60" spans="1:61" s="6" customFormat="1" ht="63" customHeight="1" x14ac:dyDescent="0.25">
      <c r="A60" s="34" t="s">
        <v>164</v>
      </c>
      <c r="B60" s="34" t="s">
        <v>166</v>
      </c>
      <c r="C60" s="34" t="s">
        <v>167</v>
      </c>
      <c r="D60" s="38">
        <v>0</v>
      </c>
      <c r="E60" s="38">
        <v>0</v>
      </c>
      <c r="F60" s="38" t="s">
        <v>108</v>
      </c>
      <c r="G60" s="38" t="s">
        <v>108</v>
      </c>
      <c r="H60" s="38">
        <v>0</v>
      </c>
      <c r="I60" s="38">
        <v>0</v>
      </c>
      <c r="J60" s="38">
        <v>1.4999999999999999E-2</v>
      </c>
      <c r="K60" s="38">
        <v>0</v>
      </c>
      <c r="L60" s="38">
        <v>0</v>
      </c>
      <c r="M60" s="38">
        <v>0</v>
      </c>
      <c r="N60" s="38" t="s">
        <v>108</v>
      </c>
      <c r="O60" s="38" t="s">
        <v>108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 t="s">
        <v>108</v>
      </c>
      <c r="W60" s="38">
        <v>0</v>
      </c>
      <c r="X60" s="38" t="s">
        <v>108</v>
      </c>
      <c r="Y60" s="38" t="s">
        <v>108</v>
      </c>
      <c r="Z60" s="38">
        <v>0</v>
      </c>
      <c r="AA60" s="38">
        <v>0</v>
      </c>
      <c r="AB60" s="38">
        <v>0.17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 t="s">
        <v>108</v>
      </c>
      <c r="BG60" s="38" t="s">
        <v>108</v>
      </c>
    </row>
    <row r="61" spans="1:61" s="6" customFormat="1" ht="63" customHeight="1" x14ac:dyDescent="0.25">
      <c r="A61" s="34" t="s">
        <v>164</v>
      </c>
      <c r="B61" s="34" t="s">
        <v>168</v>
      </c>
      <c r="C61" s="34" t="s">
        <v>169</v>
      </c>
      <c r="D61" s="38">
        <v>0</v>
      </c>
      <c r="E61" s="38">
        <v>0</v>
      </c>
      <c r="F61" s="38" t="s">
        <v>108</v>
      </c>
      <c r="G61" s="38" t="s">
        <v>108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 t="s">
        <v>108</v>
      </c>
      <c r="O61" s="38" t="s">
        <v>108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 t="s">
        <v>108</v>
      </c>
      <c r="W61" s="38">
        <v>0</v>
      </c>
      <c r="X61" s="38" t="s">
        <v>108</v>
      </c>
      <c r="Y61" s="38" t="s">
        <v>108</v>
      </c>
      <c r="Z61" s="38">
        <v>0.5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3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38">
        <v>0</v>
      </c>
      <c r="AT61" s="38">
        <v>0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38">
        <v>0</v>
      </c>
      <c r="BB61" s="38">
        <v>0</v>
      </c>
      <c r="BC61" s="38">
        <v>0</v>
      </c>
      <c r="BD61" s="38">
        <v>0</v>
      </c>
      <c r="BE61" s="38">
        <v>0</v>
      </c>
      <c r="BF61" s="38" t="s">
        <v>108</v>
      </c>
      <c r="BG61" s="38" t="s">
        <v>108</v>
      </c>
    </row>
    <row r="62" spans="1:61" s="6" customFormat="1" ht="63" customHeight="1" x14ac:dyDescent="0.25">
      <c r="A62" s="34" t="s">
        <v>164</v>
      </c>
      <c r="B62" s="34" t="s">
        <v>170</v>
      </c>
      <c r="C62" s="34" t="s">
        <v>171</v>
      </c>
      <c r="D62" s="38">
        <v>0</v>
      </c>
      <c r="E62" s="38">
        <v>0</v>
      </c>
      <c r="F62" s="38" t="s">
        <v>108</v>
      </c>
      <c r="G62" s="38" t="s">
        <v>108</v>
      </c>
      <c r="H62" s="38">
        <v>0</v>
      </c>
      <c r="I62" s="38">
        <v>0</v>
      </c>
      <c r="J62" s="38">
        <v>5.0000000000000001E-3</v>
      </c>
      <c r="K62" s="38">
        <v>0</v>
      </c>
      <c r="L62" s="38">
        <v>0</v>
      </c>
      <c r="M62" s="38">
        <v>0</v>
      </c>
      <c r="N62" s="38" t="s">
        <v>108</v>
      </c>
      <c r="O62" s="38" t="s">
        <v>108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 t="s">
        <v>108</v>
      </c>
      <c r="W62" s="38">
        <v>0</v>
      </c>
      <c r="X62" s="38" t="s">
        <v>108</v>
      </c>
      <c r="Y62" s="38" t="s">
        <v>108</v>
      </c>
      <c r="Z62" s="38">
        <v>0</v>
      </c>
      <c r="AA62" s="38">
        <v>0</v>
      </c>
      <c r="AB62" s="38">
        <v>0.11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0</v>
      </c>
      <c r="BD62" s="38">
        <v>0</v>
      </c>
      <c r="BE62" s="38">
        <v>0</v>
      </c>
      <c r="BF62" s="38" t="s">
        <v>108</v>
      </c>
      <c r="BG62" s="38" t="s">
        <v>108</v>
      </c>
    </row>
    <row r="63" spans="1:61" s="6" customFormat="1" ht="63" customHeight="1" x14ac:dyDescent="0.25">
      <c r="A63" s="34" t="s">
        <v>164</v>
      </c>
      <c r="B63" s="34" t="s">
        <v>172</v>
      </c>
      <c r="C63" s="34" t="s">
        <v>173</v>
      </c>
      <c r="D63" s="38">
        <v>0</v>
      </c>
      <c r="E63" s="38">
        <v>0</v>
      </c>
      <c r="F63" s="38" t="s">
        <v>108</v>
      </c>
      <c r="G63" s="38" t="s">
        <v>108</v>
      </c>
      <c r="H63" s="38">
        <v>0</v>
      </c>
      <c r="I63" s="38">
        <v>0</v>
      </c>
      <c r="J63" s="38">
        <v>0.16700000000000001</v>
      </c>
      <c r="K63" s="38">
        <v>0</v>
      </c>
      <c r="L63" s="38">
        <v>0</v>
      </c>
      <c r="M63" s="38">
        <v>0</v>
      </c>
      <c r="N63" s="38" t="s">
        <v>108</v>
      </c>
      <c r="O63" s="38" t="s">
        <v>108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 t="s">
        <v>108</v>
      </c>
      <c r="W63" s="38">
        <v>0</v>
      </c>
      <c r="X63" s="38" t="s">
        <v>108</v>
      </c>
      <c r="Y63" s="38" t="s">
        <v>108</v>
      </c>
      <c r="Z63" s="38">
        <v>0</v>
      </c>
      <c r="AA63" s="38">
        <v>0</v>
      </c>
      <c r="AB63" s="38">
        <v>0.66600000000000004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 t="s">
        <v>108</v>
      </c>
      <c r="BG63" s="38" t="s">
        <v>108</v>
      </c>
    </row>
    <row r="64" spans="1:61" s="6" customFormat="1" ht="63" customHeight="1" x14ac:dyDescent="0.25">
      <c r="A64" s="34" t="s">
        <v>164</v>
      </c>
      <c r="B64" s="34" t="s">
        <v>174</v>
      </c>
      <c r="C64" s="34" t="s">
        <v>175</v>
      </c>
      <c r="D64" s="38">
        <v>0</v>
      </c>
      <c r="E64" s="38">
        <v>0</v>
      </c>
      <c r="F64" s="38" t="s">
        <v>108</v>
      </c>
      <c r="G64" s="38" t="s">
        <v>108</v>
      </c>
      <c r="H64" s="38">
        <v>0</v>
      </c>
      <c r="I64" s="38">
        <v>0</v>
      </c>
      <c r="J64" s="38">
        <v>-0.23499999999999999</v>
      </c>
      <c r="K64" s="38">
        <v>0</v>
      </c>
      <c r="L64" s="38">
        <v>0</v>
      </c>
      <c r="M64" s="38">
        <v>0</v>
      </c>
      <c r="N64" s="38" t="s">
        <v>108</v>
      </c>
      <c r="O64" s="38" t="s">
        <v>108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 t="s">
        <v>108</v>
      </c>
      <c r="W64" s="38">
        <v>0</v>
      </c>
      <c r="X64" s="38" t="s">
        <v>108</v>
      </c>
      <c r="Y64" s="38" t="s">
        <v>108</v>
      </c>
      <c r="Z64" s="38">
        <v>0</v>
      </c>
      <c r="AA64" s="38">
        <v>0</v>
      </c>
      <c r="AB64" s="38">
        <v>0.80600000000000005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 t="s">
        <v>108</v>
      </c>
      <c r="BG64" s="38" t="s">
        <v>108</v>
      </c>
    </row>
    <row r="65" spans="1:59" s="6" customFormat="1" ht="63" customHeight="1" x14ac:dyDescent="0.25">
      <c r="A65" s="34" t="s">
        <v>164</v>
      </c>
      <c r="B65" s="34" t="s">
        <v>176</v>
      </c>
      <c r="C65" s="34" t="s">
        <v>177</v>
      </c>
      <c r="D65" s="38">
        <v>0</v>
      </c>
      <c r="E65" s="38">
        <v>0</v>
      </c>
      <c r="F65" s="38" t="s">
        <v>108</v>
      </c>
      <c r="G65" s="38" t="s">
        <v>108</v>
      </c>
      <c r="H65" s="38">
        <v>0</v>
      </c>
      <c r="I65" s="38">
        <v>0</v>
      </c>
      <c r="J65" s="38">
        <v>5.8000000000000003E-2</v>
      </c>
      <c r="K65" s="38">
        <v>0</v>
      </c>
      <c r="L65" s="38">
        <v>0</v>
      </c>
      <c r="M65" s="38">
        <v>0</v>
      </c>
      <c r="N65" s="38" t="s">
        <v>108</v>
      </c>
      <c r="O65" s="38" t="s">
        <v>108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 t="s">
        <v>108</v>
      </c>
      <c r="W65" s="38">
        <v>0</v>
      </c>
      <c r="X65" s="38" t="s">
        <v>108</v>
      </c>
      <c r="Y65" s="38" t="s">
        <v>108</v>
      </c>
      <c r="Z65" s="38">
        <v>0</v>
      </c>
      <c r="AA65" s="38">
        <v>0</v>
      </c>
      <c r="AB65" s="38">
        <v>0.61599999999999999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38">
        <v>0</v>
      </c>
      <c r="AT65" s="38"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38">
        <v>0</v>
      </c>
      <c r="BB65" s="38">
        <v>0</v>
      </c>
      <c r="BC65" s="38">
        <v>0</v>
      </c>
      <c r="BD65" s="38">
        <v>0</v>
      </c>
      <c r="BE65" s="38">
        <v>0</v>
      </c>
      <c r="BF65" s="38" t="s">
        <v>108</v>
      </c>
      <c r="BG65" s="38" t="s">
        <v>108</v>
      </c>
    </row>
    <row r="66" spans="1:59" s="6" customFormat="1" ht="133.5" customHeight="1" x14ac:dyDescent="0.25">
      <c r="A66" s="34" t="s">
        <v>164</v>
      </c>
      <c r="B66" s="34" t="s">
        <v>178</v>
      </c>
      <c r="C66" s="34" t="s">
        <v>179</v>
      </c>
      <c r="D66" s="38">
        <v>0</v>
      </c>
      <c r="E66" s="38">
        <v>0</v>
      </c>
      <c r="F66" s="38" t="s">
        <v>108</v>
      </c>
      <c r="G66" s="38" t="s">
        <v>108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 t="s">
        <v>108</v>
      </c>
      <c r="O66" s="38" t="s">
        <v>108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 t="s">
        <v>108</v>
      </c>
      <c r="W66" s="38">
        <v>0</v>
      </c>
      <c r="X66" s="38" t="s">
        <v>108</v>
      </c>
      <c r="Y66" s="38" t="s">
        <v>108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1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>
        <v>0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 t="s">
        <v>108</v>
      </c>
      <c r="BG66" s="38" t="s">
        <v>108</v>
      </c>
    </row>
    <row r="67" spans="1:59" s="6" customFormat="1" ht="77.25" customHeight="1" x14ac:dyDescent="0.25">
      <c r="A67" s="34" t="s">
        <v>164</v>
      </c>
      <c r="B67" s="34" t="s">
        <v>180</v>
      </c>
      <c r="C67" s="34" t="s">
        <v>181</v>
      </c>
      <c r="D67" s="38">
        <v>0</v>
      </c>
      <c r="E67" s="38">
        <v>0</v>
      </c>
      <c r="F67" s="38" t="s">
        <v>108</v>
      </c>
      <c r="G67" s="38" t="s">
        <v>108</v>
      </c>
      <c r="H67" s="38">
        <v>0</v>
      </c>
      <c r="I67" s="38">
        <v>0</v>
      </c>
      <c r="J67" s="38">
        <v>0.13200000000000001</v>
      </c>
      <c r="K67" s="38">
        <v>0</v>
      </c>
      <c r="L67" s="38">
        <v>0</v>
      </c>
      <c r="M67" s="38">
        <v>0</v>
      </c>
      <c r="N67" s="38" t="s">
        <v>108</v>
      </c>
      <c r="O67" s="38" t="s">
        <v>108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 t="s">
        <v>108</v>
      </c>
      <c r="W67" s="38">
        <v>0</v>
      </c>
      <c r="X67" s="38" t="s">
        <v>108</v>
      </c>
      <c r="Y67" s="38" t="s">
        <v>108</v>
      </c>
      <c r="Z67" s="38">
        <v>0</v>
      </c>
      <c r="AA67" s="38">
        <v>0</v>
      </c>
      <c r="AB67" s="38">
        <v>1.0509999999999999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 t="s">
        <v>108</v>
      </c>
      <c r="BG67" s="38" t="s">
        <v>108</v>
      </c>
    </row>
    <row r="68" spans="1:59" s="6" customFormat="1" ht="90.75" customHeight="1" x14ac:dyDescent="0.25">
      <c r="A68" s="34" t="s">
        <v>164</v>
      </c>
      <c r="B68" s="34" t="s">
        <v>182</v>
      </c>
      <c r="C68" s="34" t="s">
        <v>183</v>
      </c>
      <c r="D68" s="38">
        <v>0</v>
      </c>
      <c r="E68" s="38">
        <v>0</v>
      </c>
      <c r="F68" s="38" t="s">
        <v>108</v>
      </c>
      <c r="G68" s="38" t="s">
        <v>108</v>
      </c>
      <c r="H68" s="38">
        <v>0</v>
      </c>
      <c r="I68" s="38">
        <v>0</v>
      </c>
      <c r="J68" s="38">
        <v>5.7000000000000002E-2</v>
      </c>
      <c r="K68" s="38">
        <v>0</v>
      </c>
      <c r="L68" s="38">
        <v>0</v>
      </c>
      <c r="M68" s="38">
        <v>0</v>
      </c>
      <c r="N68" s="38" t="s">
        <v>108</v>
      </c>
      <c r="O68" s="38" t="s">
        <v>108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 t="s">
        <v>108</v>
      </c>
      <c r="W68" s="38">
        <v>0</v>
      </c>
      <c r="X68" s="38" t="s">
        <v>108</v>
      </c>
      <c r="Y68" s="38" t="s">
        <v>108</v>
      </c>
      <c r="Z68" s="38">
        <v>0</v>
      </c>
      <c r="AA68" s="38">
        <v>0</v>
      </c>
      <c r="AB68" s="38">
        <v>0.83599999999999997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0</v>
      </c>
      <c r="AZ68" s="38">
        <v>0</v>
      </c>
      <c r="BA68" s="38">
        <v>0</v>
      </c>
      <c r="BB68" s="38">
        <v>0</v>
      </c>
      <c r="BC68" s="38">
        <v>0</v>
      </c>
      <c r="BD68" s="38">
        <v>0</v>
      </c>
      <c r="BE68" s="38">
        <v>0</v>
      </c>
      <c r="BF68" s="38" t="s">
        <v>108</v>
      </c>
      <c r="BG68" s="38" t="s">
        <v>108</v>
      </c>
    </row>
    <row r="69" spans="1:59" s="6" customFormat="1" ht="93.75" customHeight="1" x14ac:dyDescent="0.25">
      <c r="A69" s="34" t="s">
        <v>164</v>
      </c>
      <c r="B69" s="34" t="s">
        <v>184</v>
      </c>
      <c r="C69" s="34" t="s">
        <v>185</v>
      </c>
      <c r="D69" s="38">
        <v>0</v>
      </c>
      <c r="E69" s="38">
        <v>0</v>
      </c>
      <c r="F69" s="38" t="s">
        <v>108</v>
      </c>
      <c r="G69" s="38" t="s">
        <v>108</v>
      </c>
      <c r="H69" s="38">
        <v>0</v>
      </c>
      <c r="I69" s="38">
        <v>0</v>
      </c>
      <c r="J69" s="38">
        <v>0.156</v>
      </c>
      <c r="K69" s="38">
        <v>0</v>
      </c>
      <c r="L69" s="38">
        <v>0</v>
      </c>
      <c r="M69" s="38">
        <v>0</v>
      </c>
      <c r="N69" s="38" t="s">
        <v>108</v>
      </c>
      <c r="O69" s="38" t="s">
        <v>108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 t="s">
        <v>108</v>
      </c>
      <c r="W69" s="38">
        <v>0</v>
      </c>
      <c r="X69" s="38" t="s">
        <v>108</v>
      </c>
      <c r="Y69" s="38" t="s">
        <v>108</v>
      </c>
      <c r="Z69" s="38">
        <v>0</v>
      </c>
      <c r="AA69" s="38">
        <v>0</v>
      </c>
      <c r="AB69" s="38">
        <v>0.88600000000000001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38">
        <v>0</v>
      </c>
      <c r="AT69" s="38"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v>0</v>
      </c>
      <c r="AZ69" s="38">
        <v>0</v>
      </c>
      <c r="BA69" s="38">
        <v>0</v>
      </c>
      <c r="BB69" s="38">
        <v>0</v>
      </c>
      <c r="BC69" s="38">
        <v>0</v>
      </c>
      <c r="BD69" s="38">
        <v>0</v>
      </c>
      <c r="BE69" s="38">
        <v>0</v>
      </c>
      <c r="BF69" s="38" t="s">
        <v>108</v>
      </c>
      <c r="BG69" s="38" t="s">
        <v>108</v>
      </c>
    </row>
    <row r="70" spans="1:59" s="6" customFormat="1" ht="81" customHeight="1" x14ac:dyDescent="0.25">
      <c r="A70" s="34" t="s">
        <v>164</v>
      </c>
      <c r="B70" s="34" t="s">
        <v>186</v>
      </c>
      <c r="C70" s="34" t="s">
        <v>187</v>
      </c>
      <c r="D70" s="38">
        <v>0</v>
      </c>
      <c r="E70" s="38">
        <v>0</v>
      </c>
      <c r="F70" s="38" t="s">
        <v>108</v>
      </c>
      <c r="G70" s="38" t="s">
        <v>108</v>
      </c>
      <c r="H70" s="38">
        <v>0</v>
      </c>
      <c r="I70" s="38">
        <v>0</v>
      </c>
      <c r="J70" s="38">
        <v>2.1999999999999999E-2</v>
      </c>
      <c r="K70" s="38">
        <v>0</v>
      </c>
      <c r="L70" s="38">
        <v>0</v>
      </c>
      <c r="M70" s="38">
        <v>0</v>
      </c>
      <c r="N70" s="38" t="s">
        <v>108</v>
      </c>
      <c r="O70" s="38" t="s">
        <v>108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 t="s">
        <v>108</v>
      </c>
      <c r="W70" s="38">
        <v>0</v>
      </c>
      <c r="X70" s="38" t="s">
        <v>108</v>
      </c>
      <c r="Y70" s="38" t="s">
        <v>108</v>
      </c>
      <c r="Z70" s="38">
        <v>0</v>
      </c>
      <c r="AA70" s="38">
        <v>0</v>
      </c>
      <c r="AB70" s="38">
        <v>0.26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  <c r="BC70" s="38">
        <v>0</v>
      </c>
      <c r="BD70" s="38">
        <v>0</v>
      </c>
      <c r="BE70" s="38">
        <v>0</v>
      </c>
      <c r="BF70" s="38" t="s">
        <v>108</v>
      </c>
      <c r="BG70" s="38" t="s">
        <v>108</v>
      </c>
    </row>
    <row r="71" spans="1:59" s="6" customFormat="1" ht="88.5" customHeight="1" x14ac:dyDescent="0.25">
      <c r="A71" s="34" t="s">
        <v>164</v>
      </c>
      <c r="B71" s="34" t="s">
        <v>188</v>
      </c>
      <c r="C71" s="34" t="s">
        <v>189</v>
      </c>
      <c r="D71" s="38">
        <v>0</v>
      </c>
      <c r="E71" s="38">
        <v>0</v>
      </c>
      <c r="F71" s="38" t="s">
        <v>108</v>
      </c>
      <c r="G71" s="38" t="s">
        <v>108</v>
      </c>
      <c r="H71" s="38">
        <v>0</v>
      </c>
      <c r="I71" s="38">
        <v>0</v>
      </c>
      <c r="J71" s="38">
        <v>-0.01</v>
      </c>
      <c r="K71" s="38">
        <v>0</v>
      </c>
      <c r="L71" s="38">
        <v>0</v>
      </c>
      <c r="M71" s="38">
        <v>0</v>
      </c>
      <c r="N71" s="38" t="s">
        <v>108</v>
      </c>
      <c r="O71" s="38" t="s">
        <v>108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 t="s">
        <v>108</v>
      </c>
      <c r="W71" s="38">
        <v>0</v>
      </c>
      <c r="X71" s="38" t="s">
        <v>108</v>
      </c>
      <c r="Y71" s="38" t="s">
        <v>108</v>
      </c>
      <c r="Z71" s="38">
        <v>0</v>
      </c>
      <c r="AA71" s="38">
        <v>0</v>
      </c>
      <c r="AB71" s="38">
        <v>0.05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38">
        <v>0</v>
      </c>
      <c r="AT71" s="38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>
        <v>0</v>
      </c>
      <c r="BB71" s="38">
        <v>0</v>
      </c>
      <c r="BC71" s="38">
        <v>0</v>
      </c>
      <c r="BD71" s="38">
        <v>0</v>
      </c>
      <c r="BE71" s="38">
        <v>0</v>
      </c>
      <c r="BF71" s="38" t="s">
        <v>108</v>
      </c>
      <c r="BG71" s="38" t="s">
        <v>108</v>
      </c>
    </row>
    <row r="72" spans="1:59" s="6" customFormat="1" ht="88.5" customHeight="1" x14ac:dyDescent="0.25">
      <c r="A72" s="34" t="s">
        <v>164</v>
      </c>
      <c r="B72" s="34" t="s">
        <v>190</v>
      </c>
      <c r="C72" s="34" t="s">
        <v>191</v>
      </c>
      <c r="D72" s="38">
        <v>0</v>
      </c>
      <c r="E72" s="38">
        <v>0</v>
      </c>
      <c r="F72" s="38" t="s">
        <v>108</v>
      </c>
      <c r="G72" s="38" t="s">
        <v>108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 t="s">
        <v>108</v>
      </c>
      <c r="O72" s="38" t="s">
        <v>108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 t="s">
        <v>108</v>
      </c>
      <c r="W72" s="38">
        <v>0</v>
      </c>
      <c r="X72" s="38" t="s">
        <v>108</v>
      </c>
      <c r="Y72" s="38" t="s">
        <v>108</v>
      </c>
      <c r="Z72" s="38">
        <v>0.4</v>
      </c>
      <c r="AA72" s="38">
        <v>0</v>
      </c>
      <c r="AB72" s="38">
        <v>0</v>
      </c>
      <c r="AC72" s="38">
        <v>0</v>
      </c>
      <c r="AD72" s="38">
        <v>0</v>
      </c>
      <c r="AE72" s="38">
        <v>0</v>
      </c>
      <c r="AF72" s="38">
        <v>2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38">
        <v>0</v>
      </c>
      <c r="AT72" s="38"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38">
        <v>0</v>
      </c>
      <c r="BB72" s="38">
        <v>0</v>
      </c>
      <c r="BC72" s="38">
        <v>0</v>
      </c>
      <c r="BD72" s="38">
        <v>0</v>
      </c>
      <c r="BE72" s="38">
        <v>0</v>
      </c>
      <c r="BF72" s="38" t="s">
        <v>108</v>
      </c>
      <c r="BG72" s="38" t="s">
        <v>108</v>
      </c>
    </row>
    <row r="73" spans="1:59" s="6" customFormat="1" ht="92.25" customHeight="1" x14ac:dyDescent="0.25">
      <c r="A73" s="34" t="s">
        <v>164</v>
      </c>
      <c r="B73" s="34" t="s">
        <v>192</v>
      </c>
      <c r="C73" s="34" t="s">
        <v>193</v>
      </c>
      <c r="D73" s="38">
        <v>0</v>
      </c>
      <c r="E73" s="38">
        <v>0</v>
      </c>
      <c r="F73" s="38" t="s">
        <v>108</v>
      </c>
      <c r="G73" s="38" t="s">
        <v>108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 t="s">
        <v>108</v>
      </c>
      <c r="O73" s="38" t="s">
        <v>108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 t="s">
        <v>108</v>
      </c>
      <c r="W73" s="38">
        <v>0</v>
      </c>
      <c r="X73" s="38" t="s">
        <v>108</v>
      </c>
      <c r="Y73" s="38" t="s">
        <v>108</v>
      </c>
      <c r="Z73" s="38">
        <v>0.1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38">
        <v>0</v>
      </c>
      <c r="AT73" s="38"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38">
        <v>0</v>
      </c>
      <c r="BB73" s="38">
        <v>0</v>
      </c>
      <c r="BC73" s="38">
        <v>0</v>
      </c>
      <c r="BD73" s="38">
        <v>0</v>
      </c>
      <c r="BE73" s="38">
        <v>0</v>
      </c>
      <c r="BF73" s="38" t="s">
        <v>108</v>
      </c>
      <c r="BG73" s="38" t="s">
        <v>108</v>
      </c>
    </row>
    <row r="74" spans="1:59" s="6" customFormat="1" ht="93" customHeight="1" x14ac:dyDescent="0.25">
      <c r="A74" s="34" t="s">
        <v>164</v>
      </c>
      <c r="B74" s="34" t="s">
        <v>194</v>
      </c>
      <c r="C74" s="34" t="s">
        <v>195</v>
      </c>
      <c r="D74" s="38">
        <v>0</v>
      </c>
      <c r="E74" s="38">
        <v>0</v>
      </c>
      <c r="F74" s="38" t="s">
        <v>108</v>
      </c>
      <c r="G74" s="38" t="s">
        <v>108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 t="s">
        <v>108</v>
      </c>
      <c r="O74" s="38" t="s">
        <v>108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 t="s">
        <v>108</v>
      </c>
      <c r="W74" s="38">
        <v>0</v>
      </c>
      <c r="X74" s="38" t="s">
        <v>108</v>
      </c>
      <c r="Y74" s="38" t="s">
        <v>108</v>
      </c>
      <c r="Z74" s="38">
        <v>0.1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2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38">
        <v>0</v>
      </c>
      <c r="AT74" s="38"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38">
        <v>0</v>
      </c>
      <c r="BB74" s="38">
        <v>0</v>
      </c>
      <c r="BC74" s="38">
        <v>0</v>
      </c>
      <c r="BD74" s="38">
        <v>0</v>
      </c>
      <c r="BE74" s="38">
        <v>0</v>
      </c>
      <c r="BF74" s="38" t="s">
        <v>108</v>
      </c>
      <c r="BG74" s="38" t="s">
        <v>108</v>
      </c>
    </row>
    <row r="75" spans="1:59" s="6" customFormat="1" ht="63" customHeight="1" x14ac:dyDescent="0.25">
      <c r="A75" s="34" t="s">
        <v>164</v>
      </c>
      <c r="B75" s="34" t="s">
        <v>196</v>
      </c>
      <c r="C75" s="34" t="s">
        <v>197</v>
      </c>
      <c r="D75" s="38">
        <v>0</v>
      </c>
      <c r="E75" s="38">
        <v>0</v>
      </c>
      <c r="F75" s="38" t="s">
        <v>108</v>
      </c>
      <c r="G75" s="38" t="s">
        <v>108</v>
      </c>
      <c r="H75" s="38">
        <v>0</v>
      </c>
      <c r="I75" s="38">
        <v>0</v>
      </c>
      <c r="J75" s="38">
        <v>0</v>
      </c>
      <c r="K75" s="38">
        <v>0</v>
      </c>
      <c r="L75" s="38">
        <v>3.0000000000000001E-3</v>
      </c>
      <c r="M75" s="38">
        <v>0</v>
      </c>
      <c r="N75" s="38" t="s">
        <v>108</v>
      </c>
      <c r="O75" s="38" t="s">
        <v>108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 t="s">
        <v>108</v>
      </c>
      <c r="W75" s="38">
        <v>0</v>
      </c>
      <c r="X75" s="38" t="s">
        <v>108</v>
      </c>
      <c r="Y75" s="38" t="s">
        <v>108</v>
      </c>
      <c r="Z75" s="38">
        <v>0</v>
      </c>
      <c r="AA75" s="38">
        <v>0</v>
      </c>
      <c r="AB75" s="38">
        <v>0</v>
      </c>
      <c r="AC75" s="38">
        <v>0</v>
      </c>
      <c r="AD75" s="38">
        <v>6.5000000000000002E-2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38">
        <v>0</v>
      </c>
      <c r="AT75" s="38"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v>0</v>
      </c>
      <c r="AZ75" s="38">
        <v>0</v>
      </c>
      <c r="BA75" s="38">
        <v>0</v>
      </c>
      <c r="BB75" s="38">
        <v>0</v>
      </c>
      <c r="BC75" s="38">
        <v>0</v>
      </c>
      <c r="BD75" s="38">
        <v>0</v>
      </c>
      <c r="BE75" s="38">
        <v>0</v>
      </c>
      <c r="BF75" s="38" t="s">
        <v>108</v>
      </c>
      <c r="BG75" s="38" t="s">
        <v>108</v>
      </c>
    </row>
    <row r="76" spans="1:59" s="6" customFormat="1" ht="82.5" customHeight="1" x14ac:dyDescent="0.25">
      <c r="A76" s="34" t="s">
        <v>164</v>
      </c>
      <c r="B76" s="34" t="s">
        <v>198</v>
      </c>
      <c r="C76" s="34" t="s">
        <v>199</v>
      </c>
      <c r="D76" s="38">
        <v>0</v>
      </c>
      <c r="E76" s="38">
        <v>0</v>
      </c>
      <c r="F76" s="38" t="s">
        <v>108</v>
      </c>
      <c r="G76" s="38" t="s">
        <v>108</v>
      </c>
      <c r="H76" s="38">
        <v>0</v>
      </c>
      <c r="I76" s="38">
        <v>0</v>
      </c>
      <c r="J76" s="38">
        <v>0</v>
      </c>
      <c r="K76" s="38">
        <v>0</v>
      </c>
      <c r="L76" s="38">
        <v>3.0000000000000001E-3</v>
      </c>
      <c r="M76" s="38">
        <v>0</v>
      </c>
      <c r="N76" s="38" t="s">
        <v>108</v>
      </c>
      <c r="O76" s="38" t="s">
        <v>108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 t="s">
        <v>108</v>
      </c>
      <c r="W76" s="38">
        <v>0</v>
      </c>
      <c r="X76" s="38" t="s">
        <v>108</v>
      </c>
      <c r="Y76" s="38" t="s">
        <v>108</v>
      </c>
      <c r="Z76" s="38">
        <v>0</v>
      </c>
      <c r="AA76" s="38">
        <v>0</v>
      </c>
      <c r="AB76" s="38">
        <v>0</v>
      </c>
      <c r="AC76" s="38">
        <v>0</v>
      </c>
      <c r="AD76" s="38">
        <v>6.5000000000000002E-2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38">
        <v>0</v>
      </c>
      <c r="AT76" s="38"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v>0</v>
      </c>
      <c r="AZ76" s="38">
        <v>0</v>
      </c>
      <c r="BA76" s="38">
        <v>0</v>
      </c>
      <c r="BB76" s="38">
        <v>0</v>
      </c>
      <c r="BC76" s="38">
        <v>0</v>
      </c>
      <c r="BD76" s="38">
        <v>0</v>
      </c>
      <c r="BE76" s="38">
        <v>0</v>
      </c>
      <c r="BF76" s="38" t="s">
        <v>108</v>
      </c>
      <c r="BG76" s="38" t="s">
        <v>108</v>
      </c>
    </row>
    <row r="77" spans="1:59" s="6" customFormat="1" ht="84.75" customHeight="1" x14ac:dyDescent="0.25">
      <c r="A77" s="34" t="s">
        <v>164</v>
      </c>
      <c r="B77" s="34" t="s">
        <v>200</v>
      </c>
      <c r="C77" s="34" t="s">
        <v>201</v>
      </c>
      <c r="D77" s="38">
        <v>0</v>
      </c>
      <c r="E77" s="38">
        <v>0</v>
      </c>
      <c r="F77" s="38" t="s">
        <v>108</v>
      </c>
      <c r="G77" s="38" t="s">
        <v>108</v>
      </c>
      <c r="H77" s="38">
        <v>0</v>
      </c>
      <c r="I77" s="38">
        <v>0</v>
      </c>
      <c r="J77" s="38">
        <v>0</v>
      </c>
      <c r="K77" s="38">
        <v>0</v>
      </c>
      <c r="L77" s="38">
        <v>3.0000000000000001E-3</v>
      </c>
      <c r="M77" s="38">
        <v>0</v>
      </c>
      <c r="N77" s="38" t="s">
        <v>108</v>
      </c>
      <c r="O77" s="38" t="s">
        <v>108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 t="s">
        <v>108</v>
      </c>
      <c r="W77" s="38">
        <v>0</v>
      </c>
      <c r="X77" s="38" t="s">
        <v>108</v>
      </c>
      <c r="Y77" s="38" t="s">
        <v>108</v>
      </c>
      <c r="Z77" s="38">
        <v>0</v>
      </c>
      <c r="AA77" s="38">
        <v>0</v>
      </c>
      <c r="AB77" s="38">
        <v>0</v>
      </c>
      <c r="AC77" s="38">
        <v>0</v>
      </c>
      <c r="AD77" s="38">
        <v>6.5000000000000002E-2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38">
        <v>0</v>
      </c>
      <c r="AT77" s="38"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8">
        <v>0</v>
      </c>
      <c r="BA77" s="38">
        <v>0</v>
      </c>
      <c r="BB77" s="38">
        <v>0</v>
      </c>
      <c r="BC77" s="38">
        <v>0</v>
      </c>
      <c r="BD77" s="38">
        <v>0</v>
      </c>
      <c r="BE77" s="38">
        <v>0</v>
      </c>
      <c r="BF77" s="38" t="s">
        <v>108</v>
      </c>
      <c r="BG77" s="38" t="s">
        <v>108</v>
      </c>
    </row>
    <row r="78" spans="1:59" s="6" customFormat="1" ht="93" customHeight="1" x14ac:dyDescent="0.25">
      <c r="A78" s="34" t="s">
        <v>164</v>
      </c>
      <c r="B78" s="34" t="s">
        <v>202</v>
      </c>
      <c r="C78" s="34" t="s">
        <v>203</v>
      </c>
      <c r="D78" s="38">
        <v>0</v>
      </c>
      <c r="E78" s="38">
        <v>0</v>
      </c>
      <c r="F78" s="38" t="s">
        <v>108</v>
      </c>
      <c r="G78" s="38" t="s">
        <v>108</v>
      </c>
      <c r="H78" s="38">
        <v>0</v>
      </c>
      <c r="I78" s="38">
        <v>0</v>
      </c>
      <c r="J78" s="38">
        <v>0</v>
      </c>
      <c r="K78" s="38">
        <v>0</v>
      </c>
      <c r="L78" s="38">
        <v>3.5000000000000003E-2</v>
      </c>
      <c r="M78" s="38">
        <v>0</v>
      </c>
      <c r="N78" s="38" t="s">
        <v>108</v>
      </c>
      <c r="O78" s="38" t="s">
        <v>108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 t="s">
        <v>108</v>
      </c>
      <c r="W78" s="38">
        <v>0</v>
      </c>
      <c r="X78" s="38" t="s">
        <v>108</v>
      </c>
      <c r="Y78" s="38" t="s">
        <v>108</v>
      </c>
      <c r="Z78" s="38">
        <v>0</v>
      </c>
      <c r="AA78" s="38">
        <v>0</v>
      </c>
      <c r="AB78" s="38">
        <v>0</v>
      </c>
      <c r="AC78" s="38">
        <v>0</v>
      </c>
      <c r="AD78" s="38">
        <v>0.115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38">
        <v>0</v>
      </c>
      <c r="AS78" s="38">
        <v>0</v>
      </c>
      <c r="AT78" s="38"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v>0</v>
      </c>
      <c r="AZ78" s="38">
        <v>0</v>
      </c>
      <c r="BA78" s="38">
        <v>0</v>
      </c>
      <c r="BB78" s="38">
        <v>0</v>
      </c>
      <c r="BC78" s="38">
        <v>0</v>
      </c>
      <c r="BD78" s="38">
        <v>0</v>
      </c>
      <c r="BE78" s="38">
        <v>0</v>
      </c>
      <c r="BF78" s="38" t="s">
        <v>108</v>
      </c>
      <c r="BG78" s="38" t="s">
        <v>108</v>
      </c>
    </row>
    <row r="79" spans="1:59" s="6" customFormat="1" ht="93.75" customHeight="1" x14ac:dyDescent="0.25">
      <c r="A79" s="34" t="s">
        <v>164</v>
      </c>
      <c r="B79" s="34" t="s">
        <v>204</v>
      </c>
      <c r="C79" s="34" t="s">
        <v>205</v>
      </c>
      <c r="D79" s="38">
        <v>0</v>
      </c>
      <c r="E79" s="38">
        <v>0</v>
      </c>
      <c r="F79" s="38" t="s">
        <v>108</v>
      </c>
      <c r="G79" s="38" t="s">
        <v>108</v>
      </c>
      <c r="H79" s="38">
        <v>0</v>
      </c>
      <c r="I79" s="38">
        <v>0</v>
      </c>
      <c r="J79" s="38">
        <v>0</v>
      </c>
      <c r="K79" s="38">
        <v>0</v>
      </c>
      <c r="L79" s="38">
        <v>3.5000000000000003E-2</v>
      </c>
      <c r="M79" s="38">
        <v>0</v>
      </c>
      <c r="N79" s="38" t="s">
        <v>108</v>
      </c>
      <c r="O79" s="38" t="s">
        <v>108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 t="s">
        <v>108</v>
      </c>
      <c r="W79" s="38">
        <v>0</v>
      </c>
      <c r="X79" s="38" t="s">
        <v>108</v>
      </c>
      <c r="Y79" s="38" t="s">
        <v>108</v>
      </c>
      <c r="Z79" s="38">
        <v>0</v>
      </c>
      <c r="AA79" s="38">
        <v>0</v>
      </c>
      <c r="AB79" s="38">
        <v>0</v>
      </c>
      <c r="AC79" s="38">
        <v>0</v>
      </c>
      <c r="AD79" s="38">
        <v>0.115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38">
        <v>0</v>
      </c>
      <c r="AT79" s="38"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38">
        <v>0</v>
      </c>
      <c r="BB79" s="38">
        <v>0</v>
      </c>
      <c r="BC79" s="38">
        <v>0</v>
      </c>
      <c r="BD79" s="38">
        <v>0</v>
      </c>
      <c r="BE79" s="38">
        <v>0</v>
      </c>
      <c r="BF79" s="38" t="s">
        <v>108</v>
      </c>
      <c r="BG79" s="38" t="s">
        <v>108</v>
      </c>
    </row>
    <row r="80" spans="1:59" s="6" customFormat="1" ht="92.25" customHeight="1" x14ac:dyDescent="0.25">
      <c r="A80" s="34" t="s">
        <v>164</v>
      </c>
      <c r="B80" s="34" t="s">
        <v>206</v>
      </c>
      <c r="C80" s="34" t="s">
        <v>207</v>
      </c>
      <c r="D80" s="38">
        <v>0</v>
      </c>
      <c r="E80" s="38">
        <v>0</v>
      </c>
      <c r="F80" s="38" t="s">
        <v>108</v>
      </c>
      <c r="G80" s="38" t="s">
        <v>108</v>
      </c>
      <c r="H80" s="38">
        <v>0</v>
      </c>
      <c r="I80" s="38">
        <v>0</v>
      </c>
      <c r="J80" s="38">
        <v>0</v>
      </c>
      <c r="K80" s="38">
        <v>0</v>
      </c>
      <c r="L80" s="38">
        <v>5.0000000000000001E-3</v>
      </c>
      <c r="M80" s="38">
        <v>0</v>
      </c>
      <c r="N80" s="38" t="s">
        <v>108</v>
      </c>
      <c r="O80" s="38" t="s">
        <v>108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 t="s">
        <v>108</v>
      </c>
      <c r="W80" s="38">
        <v>0</v>
      </c>
      <c r="X80" s="38" t="s">
        <v>108</v>
      </c>
      <c r="Y80" s="38" t="s">
        <v>108</v>
      </c>
      <c r="Z80" s="38">
        <v>0</v>
      </c>
      <c r="AA80" s="38">
        <v>0</v>
      </c>
      <c r="AB80" s="38">
        <v>0</v>
      </c>
      <c r="AC80" s="38">
        <v>0</v>
      </c>
      <c r="AD80" s="38">
        <v>0.11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0</v>
      </c>
      <c r="AN80" s="38">
        <v>0</v>
      </c>
      <c r="AO80" s="38">
        <v>0</v>
      </c>
      <c r="AP80" s="38">
        <v>0</v>
      </c>
      <c r="AQ80" s="38">
        <v>0</v>
      </c>
      <c r="AR80" s="38">
        <v>0</v>
      </c>
      <c r="AS80" s="38">
        <v>0</v>
      </c>
      <c r="AT80" s="38"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v>0</v>
      </c>
      <c r="AZ80" s="38">
        <v>0</v>
      </c>
      <c r="BA80" s="38">
        <v>0</v>
      </c>
      <c r="BB80" s="38">
        <v>0</v>
      </c>
      <c r="BC80" s="38">
        <v>0</v>
      </c>
      <c r="BD80" s="38">
        <v>0</v>
      </c>
      <c r="BE80" s="38">
        <v>0</v>
      </c>
      <c r="BF80" s="38" t="s">
        <v>108</v>
      </c>
      <c r="BG80" s="38" t="s">
        <v>108</v>
      </c>
    </row>
    <row r="81" spans="1:59" s="6" customFormat="1" ht="86.25" customHeight="1" x14ac:dyDescent="0.25">
      <c r="A81" s="34" t="s">
        <v>164</v>
      </c>
      <c r="B81" s="34" t="s">
        <v>208</v>
      </c>
      <c r="C81" s="34" t="s">
        <v>209</v>
      </c>
      <c r="D81" s="38">
        <v>0</v>
      </c>
      <c r="E81" s="38">
        <v>0</v>
      </c>
      <c r="F81" s="38" t="s">
        <v>108</v>
      </c>
      <c r="G81" s="38" t="s">
        <v>108</v>
      </c>
      <c r="H81" s="38">
        <v>0</v>
      </c>
      <c r="I81" s="38">
        <v>0</v>
      </c>
      <c r="J81" s="38">
        <v>4.4999999999999998E-2</v>
      </c>
      <c r="K81" s="38">
        <v>0</v>
      </c>
      <c r="L81" s="38">
        <v>0</v>
      </c>
      <c r="M81" s="38">
        <v>0</v>
      </c>
      <c r="N81" s="38" t="s">
        <v>108</v>
      </c>
      <c r="O81" s="38" t="s">
        <v>108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 t="s">
        <v>108</v>
      </c>
      <c r="W81" s="38">
        <v>0</v>
      </c>
      <c r="X81" s="38" t="s">
        <v>108</v>
      </c>
      <c r="Y81" s="38" t="s">
        <v>108</v>
      </c>
      <c r="Z81" s="38">
        <v>0</v>
      </c>
      <c r="AA81" s="38">
        <v>0</v>
      </c>
      <c r="AB81" s="38">
        <v>0.40300000000000002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38">
        <v>0</v>
      </c>
      <c r="BA81" s="38">
        <v>0</v>
      </c>
      <c r="BB81" s="38">
        <v>0</v>
      </c>
      <c r="BC81" s="38">
        <v>0</v>
      </c>
      <c r="BD81" s="38">
        <v>0</v>
      </c>
      <c r="BE81" s="38">
        <v>0</v>
      </c>
      <c r="BF81" s="38" t="s">
        <v>108</v>
      </c>
      <c r="BG81" s="38" t="s">
        <v>108</v>
      </c>
    </row>
    <row r="82" spans="1:59" s="6" customFormat="1" ht="63" customHeight="1" x14ac:dyDescent="0.25">
      <c r="A82" s="34" t="s">
        <v>164</v>
      </c>
      <c r="B82" s="34" t="s">
        <v>210</v>
      </c>
      <c r="C82" s="34" t="s">
        <v>211</v>
      </c>
      <c r="D82" s="38">
        <v>0</v>
      </c>
      <c r="E82" s="38">
        <v>0</v>
      </c>
      <c r="F82" s="38" t="s">
        <v>108</v>
      </c>
      <c r="G82" s="38" t="s">
        <v>108</v>
      </c>
      <c r="H82" s="38">
        <v>0</v>
      </c>
      <c r="I82" s="38">
        <v>0</v>
      </c>
      <c r="J82" s="38">
        <v>0</v>
      </c>
      <c r="K82" s="38">
        <v>0</v>
      </c>
      <c r="L82" s="38">
        <v>1.4999999999999999E-2</v>
      </c>
      <c r="M82" s="38">
        <v>0</v>
      </c>
      <c r="N82" s="38" t="s">
        <v>108</v>
      </c>
      <c r="O82" s="38" t="s">
        <v>108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 t="s">
        <v>108</v>
      </c>
      <c r="W82" s="38">
        <v>0</v>
      </c>
      <c r="X82" s="38" t="s">
        <v>108</v>
      </c>
      <c r="Y82" s="38" t="s">
        <v>108</v>
      </c>
      <c r="Z82" s="38">
        <v>0</v>
      </c>
      <c r="AA82" s="38">
        <v>0</v>
      </c>
      <c r="AB82" s="38">
        <v>0</v>
      </c>
      <c r="AC82" s="38">
        <v>0</v>
      </c>
      <c r="AD82" s="38">
        <v>0.16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0</v>
      </c>
      <c r="AN82" s="38">
        <v>0</v>
      </c>
      <c r="AO82" s="38">
        <v>0</v>
      </c>
      <c r="AP82" s="38">
        <v>0</v>
      </c>
      <c r="AQ82" s="38">
        <v>0</v>
      </c>
      <c r="AR82" s="38">
        <v>0</v>
      </c>
      <c r="AS82" s="38">
        <v>0</v>
      </c>
      <c r="AT82" s="38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38">
        <v>0</v>
      </c>
      <c r="BB82" s="38">
        <v>0</v>
      </c>
      <c r="BC82" s="38">
        <v>0</v>
      </c>
      <c r="BD82" s="38">
        <v>0</v>
      </c>
      <c r="BE82" s="38">
        <v>0</v>
      </c>
      <c r="BF82" s="38" t="s">
        <v>108</v>
      </c>
      <c r="BG82" s="38" t="s">
        <v>108</v>
      </c>
    </row>
    <row r="83" spans="1:59" s="6" customFormat="1" ht="87.75" customHeight="1" x14ac:dyDescent="0.25">
      <c r="A83" s="34" t="s">
        <v>164</v>
      </c>
      <c r="B83" s="34" t="s">
        <v>212</v>
      </c>
      <c r="C83" s="34" t="s">
        <v>213</v>
      </c>
      <c r="D83" s="38">
        <v>0</v>
      </c>
      <c r="E83" s="38">
        <v>0</v>
      </c>
      <c r="F83" s="38" t="s">
        <v>108</v>
      </c>
      <c r="G83" s="38" t="s">
        <v>108</v>
      </c>
      <c r="H83" s="38">
        <v>0</v>
      </c>
      <c r="I83" s="38">
        <v>0</v>
      </c>
      <c r="J83" s="38">
        <v>0</v>
      </c>
      <c r="K83" s="38">
        <v>0</v>
      </c>
      <c r="L83" s="38">
        <v>1.4999999999999999E-2</v>
      </c>
      <c r="M83" s="38">
        <v>0</v>
      </c>
      <c r="N83" s="38" t="s">
        <v>108</v>
      </c>
      <c r="O83" s="38" t="s">
        <v>108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 t="s">
        <v>108</v>
      </c>
      <c r="W83" s="38">
        <v>0</v>
      </c>
      <c r="X83" s="38" t="s">
        <v>108</v>
      </c>
      <c r="Y83" s="38" t="s">
        <v>108</v>
      </c>
      <c r="Z83" s="38">
        <v>0</v>
      </c>
      <c r="AA83" s="38">
        <v>0</v>
      </c>
      <c r="AB83" s="38">
        <v>0</v>
      </c>
      <c r="AC83" s="38">
        <v>0</v>
      </c>
      <c r="AD83" s="38">
        <v>0.16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38">
        <v>0</v>
      </c>
      <c r="AT83" s="38"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38">
        <v>0</v>
      </c>
      <c r="BB83" s="38">
        <v>0</v>
      </c>
      <c r="BC83" s="38">
        <v>0</v>
      </c>
      <c r="BD83" s="38">
        <v>0</v>
      </c>
      <c r="BE83" s="38">
        <v>0</v>
      </c>
      <c r="BF83" s="38" t="s">
        <v>108</v>
      </c>
      <c r="BG83" s="38" t="s">
        <v>108</v>
      </c>
    </row>
    <row r="84" spans="1:59" s="6" customFormat="1" ht="63" customHeight="1" x14ac:dyDescent="0.25">
      <c r="A84" s="34" t="s">
        <v>164</v>
      </c>
      <c r="B84" s="34" t="s">
        <v>214</v>
      </c>
      <c r="C84" s="34" t="s">
        <v>215</v>
      </c>
      <c r="D84" s="38">
        <v>0</v>
      </c>
      <c r="E84" s="38">
        <v>0</v>
      </c>
      <c r="F84" s="38" t="s">
        <v>108</v>
      </c>
      <c r="G84" s="38" t="s">
        <v>108</v>
      </c>
      <c r="H84" s="38">
        <v>0</v>
      </c>
      <c r="I84" s="38">
        <v>0</v>
      </c>
      <c r="J84" s="38">
        <v>0</v>
      </c>
      <c r="K84" s="38">
        <v>0</v>
      </c>
      <c r="L84" s="38">
        <v>8.0000000000000002E-3</v>
      </c>
      <c r="M84" s="38">
        <v>0</v>
      </c>
      <c r="N84" s="38" t="s">
        <v>108</v>
      </c>
      <c r="O84" s="38" t="s">
        <v>108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 t="s">
        <v>108</v>
      </c>
      <c r="W84" s="38">
        <v>0</v>
      </c>
      <c r="X84" s="38" t="s">
        <v>108</v>
      </c>
      <c r="Y84" s="38" t="s">
        <v>108</v>
      </c>
      <c r="Z84" s="38">
        <v>0</v>
      </c>
      <c r="AA84" s="38">
        <v>0</v>
      </c>
      <c r="AB84" s="38">
        <v>0</v>
      </c>
      <c r="AC84" s="38">
        <v>0</v>
      </c>
      <c r="AD84" s="38">
        <v>0.08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 t="s">
        <v>108</v>
      </c>
      <c r="BG84" s="38" t="s">
        <v>108</v>
      </c>
    </row>
    <row r="85" spans="1:59" s="6" customFormat="1" ht="90" customHeight="1" x14ac:dyDescent="0.25">
      <c r="A85" s="34" t="s">
        <v>164</v>
      </c>
      <c r="B85" s="34" t="s">
        <v>216</v>
      </c>
      <c r="C85" s="34" t="s">
        <v>217</v>
      </c>
      <c r="D85" s="38">
        <v>0</v>
      </c>
      <c r="E85" s="38">
        <v>0</v>
      </c>
      <c r="F85" s="38" t="s">
        <v>108</v>
      </c>
      <c r="G85" s="38" t="s">
        <v>108</v>
      </c>
      <c r="H85" s="38">
        <v>0</v>
      </c>
      <c r="I85" s="38">
        <v>0</v>
      </c>
      <c r="J85" s="38">
        <v>0</v>
      </c>
      <c r="K85" s="38">
        <v>0</v>
      </c>
      <c r="L85" s="38">
        <v>3.6999999999999998E-2</v>
      </c>
      <c r="M85" s="38">
        <v>0</v>
      </c>
      <c r="N85" s="38" t="s">
        <v>108</v>
      </c>
      <c r="O85" s="38" t="s">
        <v>108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 t="s">
        <v>108</v>
      </c>
      <c r="W85" s="38">
        <v>0</v>
      </c>
      <c r="X85" s="38" t="s">
        <v>108</v>
      </c>
      <c r="Y85" s="38" t="s">
        <v>108</v>
      </c>
      <c r="Z85" s="38">
        <v>0</v>
      </c>
      <c r="AA85" s="38">
        <v>0</v>
      </c>
      <c r="AB85" s="38">
        <v>0</v>
      </c>
      <c r="AC85" s="38">
        <v>0</v>
      </c>
      <c r="AD85" s="38">
        <v>0.09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38">
        <v>0</v>
      </c>
      <c r="AT85" s="38"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38">
        <v>0</v>
      </c>
      <c r="BB85" s="38">
        <v>0</v>
      </c>
      <c r="BC85" s="38">
        <v>0</v>
      </c>
      <c r="BD85" s="38">
        <v>0</v>
      </c>
      <c r="BE85" s="38">
        <v>0</v>
      </c>
      <c r="BF85" s="38" t="s">
        <v>108</v>
      </c>
      <c r="BG85" s="38" t="s">
        <v>108</v>
      </c>
    </row>
    <row r="86" spans="1:59" s="6" customFormat="1" ht="88.5" customHeight="1" x14ac:dyDescent="0.25">
      <c r="A86" s="34" t="s">
        <v>164</v>
      </c>
      <c r="B86" s="34" t="s">
        <v>218</v>
      </c>
      <c r="C86" s="34" t="s">
        <v>219</v>
      </c>
      <c r="D86" s="38">
        <v>0</v>
      </c>
      <c r="E86" s="38">
        <v>0</v>
      </c>
      <c r="F86" s="38" t="s">
        <v>108</v>
      </c>
      <c r="G86" s="38" t="s">
        <v>108</v>
      </c>
      <c r="H86" s="38">
        <v>0</v>
      </c>
      <c r="I86" s="38">
        <v>0</v>
      </c>
      <c r="J86" s="38">
        <v>0</v>
      </c>
      <c r="K86" s="38">
        <v>0</v>
      </c>
      <c r="L86" s="38">
        <v>2.1999999999999999E-2</v>
      </c>
      <c r="M86" s="38">
        <v>0</v>
      </c>
      <c r="N86" s="38" t="s">
        <v>108</v>
      </c>
      <c r="O86" s="38" t="s">
        <v>108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 t="s">
        <v>108</v>
      </c>
      <c r="W86" s="38">
        <v>0</v>
      </c>
      <c r="X86" s="38" t="s">
        <v>108</v>
      </c>
      <c r="Y86" s="38" t="s">
        <v>108</v>
      </c>
      <c r="Z86" s="38">
        <v>0</v>
      </c>
      <c r="AA86" s="38">
        <v>0</v>
      </c>
      <c r="AB86" s="38">
        <v>0</v>
      </c>
      <c r="AC86" s="38">
        <v>0</v>
      </c>
      <c r="AD86" s="38">
        <v>4.2999999999999997E-2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>
        <v>0</v>
      </c>
      <c r="AQ86" s="38">
        <v>0</v>
      </c>
      <c r="AR86" s="38">
        <v>0</v>
      </c>
      <c r="AS86" s="38">
        <v>0</v>
      </c>
      <c r="AT86" s="38"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v>0</v>
      </c>
      <c r="AZ86" s="38">
        <v>0</v>
      </c>
      <c r="BA86" s="38">
        <v>0</v>
      </c>
      <c r="BB86" s="38">
        <v>0</v>
      </c>
      <c r="BC86" s="38">
        <v>0</v>
      </c>
      <c r="BD86" s="38">
        <v>0</v>
      </c>
      <c r="BE86" s="38">
        <v>0</v>
      </c>
      <c r="BF86" s="38" t="s">
        <v>108</v>
      </c>
      <c r="BG86" s="38" t="s">
        <v>108</v>
      </c>
    </row>
    <row r="87" spans="1:59" s="6" customFormat="1" ht="85.5" customHeight="1" x14ac:dyDescent="0.25">
      <c r="A87" s="34" t="s">
        <v>164</v>
      </c>
      <c r="B87" s="34" t="s">
        <v>220</v>
      </c>
      <c r="C87" s="34" t="s">
        <v>221</v>
      </c>
      <c r="D87" s="38">
        <v>0</v>
      </c>
      <c r="E87" s="38">
        <v>0</v>
      </c>
      <c r="F87" s="38" t="s">
        <v>108</v>
      </c>
      <c r="G87" s="38" t="s">
        <v>108</v>
      </c>
      <c r="H87" s="38">
        <v>0</v>
      </c>
      <c r="I87" s="38">
        <v>0</v>
      </c>
      <c r="J87" s="38">
        <v>0</v>
      </c>
      <c r="K87" s="38">
        <v>0</v>
      </c>
      <c r="L87" s="38">
        <v>3.6999999999999998E-2</v>
      </c>
      <c r="M87" s="38">
        <v>0</v>
      </c>
      <c r="N87" s="38" t="s">
        <v>108</v>
      </c>
      <c r="O87" s="38" t="s">
        <v>108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 t="s">
        <v>108</v>
      </c>
      <c r="W87" s="38">
        <v>0</v>
      </c>
      <c r="X87" s="38" t="s">
        <v>108</v>
      </c>
      <c r="Y87" s="38" t="s">
        <v>108</v>
      </c>
      <c r="Z87" s="38">
        <v>0</v>
      </c>
      <c r="AA87" s="38">
        <v>0</v>
      </c>
      <c r="AB87" s="38">
        <v>0</v>
      </c>
      <c r="AC87" s="38">
        <v>0</v>
      </c>
      <c r="AD87" s="38">
        <v>0.09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38">
        <v>0</v>
      </c>
      <c r="AS87" s="38">
        <v>0</v>
      </c>
      <c r="AT87" s="38">
        <v>0</v>
      </c>
      <c r="AU87" s="38">
        <v>0</v>
      </c>
      <c r="AV87" s="38">
        <v>0</v>
      </c>
      <c r="AW87" s="38">
        <v>0</v>
      </c>
      <c r="AX87" s="38">
        <v>0</v>
      </c>
      <c r="AY87" s="38">
        <v>0</v>
      </c>
      <c r="AZ87" s="38">
        <v>0</v>
      </c>
      <c r="BA87" s="38">
        <v>0</v>
      </c>
      <c r="BB87" s="38">
        <v>0</v>
      </c>
      <c r="BC87" s="38">
        <v>0</v>
      </c>
      <c r="BD87" s="38">
        <v>0</v>
      </c>
      <c r="BE87" s="38">
        <v>0</v>
      </c>
      <c r="BF87" s="38" t="s">
        <v>108</v>
      </c>
      <c r="BG87" s="38" t="s">
        <v>108</v>
      </c>
    </row>
    <row r="88" spans="1:59" s="6" customFormat="1" ht="63" customHeight="1" x14ac:dyDescent="0.25">
      <c r="A88" s="34" t="s">
        <v>164</v>
      </c>
      <c r="B88" s="34" t="s">
        <v>222</v>
      </c>
      <c r="C88" s="34" t="s">
        <v>223</v>
      </c>
      <c r="D88" s="38">
        <v>0</v>
      </c>
      <c r="E88" s="38">
        <v>0</v>
      </c>
      <c r="F88" s="38" t="s">
        <v>108</v>
      </c>
      <c r="G88" s="38" t="s">
        <v>108</v>
      </c>
      <c r="H88" s="38">
        <v>0</v>
      </c>
      <c r="I88" s="38">
        <v>0</v>
      </c>
      <c r="J88" s="38">
        <v>0</v>
      </c>
      <c r="K88" s="38">
        <v>0</v>
      </c>
      <c r="L88" s="38">
        <v>2.1999999999999999E-2</v>
      </c>
      <c r="M88" s="38">
        <v>0</v>
      </c>
      <c r="N88" s="38" t="s">
        <v>108</v>
      </c>
      <c r="O88" s="38" t="s">
        <v>108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 t="s">
        <v>108</v>
      </c>
      <c r="W88" s="38">
        <v>0</v>
      </c>
      <c r="X88" s="38" t="s">
        <v>108</v>
      </c>
      <c r="Y88" s="38" t="s">
        <v>108</v>
      </c>
      <c r="Z88" s="38">
        <v>0</v>
      </c>
      <c r="AA88" s="38">
        <v>0</v>
      </c>
      <c r="AB88" s="38">
        <v>0</v>
      </c>
      <c r="AC88" s="38">
        <v>0</v>
      </c>
      <c r="AD88" s="38">
        <v>4.2999999999999997E-2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38">
        <v>0</v>
      </c>
      <c r="AT88" s="38">
        <v>0</v>
      </c>
      <c r="AU88" s="38">
        <v>0</v>
      </c>
      <c r="AV88" s="38">
        <v>0</v>
      </c>
      <c r="AW88" s="38">
        <v>0</v>
      </c>
      <c r="AX88" s="38">
        <v>0</v>
      </c>
      <c r="AY88" s="38">
        <v>0</v>
      </c>
      <c r="AZ88" s="38">
        <v>0</v>
      </c>
      <c r="BA88" s="38">
        <v>0</v>
      </c>
      <c r="BB88" s="38">
        <v>0</v>
      </c>
      <c r="BC88" s="38">
        <v>0</v>
      </c>
      <c r="BD88" s="38">
        <v>0</v>
      </c>
      <c r="BE88" s="38">
        <v>0</v>
      </c>
      <c r="BF88" s="38" t="s">
        <v>108</v>
      </c>
      <c r="BG88" s="38" t="s">
        <v>108</v>
      </c>
    </row>
    <row r="89" spans="1:59" s="6" customFormat="1" ht="83.25" customHeight="1" x14ac:dyDescent="0.25">
      <c r="A89" s="34" t="s">
        <v>164</v>
      </c>
      <c r="B89" s="34" t="s">
        <v>224</v>
      </c>
      <c r="C89" s="34" t="s">
        <v>225</v>
      </c>
      <c r="D89" s="38">
        <v>0</v>
      </c>
      <c r="E89" s="38">
        <v>0</v>
      </c>
      <c r="F89" s="38" t="s">
        <v>108</v>
      </c>
      <c r="G89" s="38" t="s">
        <v>108</v>
      </c>
      <c r="H89" s="38">
        <v>0</v>
      </c>
      <c r="I89" s="38">
        <v>0</v>
      </c>
      <c r="J89" s="38">
        <v>0</v>
      </c>
      <c r="K89" s="38">
        <v>0</v>
      </c>
      <c r="L89" s="38">
        <v>1.4999999999999999E-2</v>
      </c>
      <c r="M89" s="38">
        <v>0</v>
      </c>
      <c r="N89" s="38" t="s">
        <v>108</v>
      </c>
      <c r="O89" s="38" t="s">
        <v>108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 t="s">
        <v>108</v>
      </c>
      <c r="W89" s="38">
        <v>0</v>
      </c>
      <c r="X89" s="38" t="s">
        <v>108</v>
      </c>
      <c r="Y89" s="38" t="s">
        <v>108</v>
      </c>
      <c r="Z89" s="38">
        <v>0</v>
      </c>
      <c r="AA89" s="38">
        <v>0</v>
      </c>
      <c r="AB89" s="38">
        <v>0</v>
      </c>
      <c r="AC89" s="38">
        <v>0</v>
      </c>
      <c r="AD89" s="38">
        <v>0.155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38">
        <v>0</v>
      </c>
      <c r="AT89" s="38">
        <v>0</v>
      </c>
      <c r="AU89" s="38">
        <v>0</v>
      </c>
      <c r="AV89" s="38">
        <v>0</v>
      </c>
      <c r="AW89" s="38">
        <v>0</v>
      </c>
      <c r="AX89" s="38">
        <v>0</v>
      </c>
      <c r="AY89" s="38">
        <v>0</v>
      </c>
      <c r="AZ89" s="38">
        <v>0</v>
      </c>
      <c r="BA89" s="38">
        <v>0</v>
      </c>
      <c r="BB89" s="38">
        <v>0</v>
      </c>
      <c r="BC89" s="38">
        <v>0</v>
      </c>
      <c r="BD89" s="38">
        <v>0</v>
      </c>
      <c r="BE89" s="38">
        <v>0</v>
      </c>
      <c r="BF89" s="38" t="s">
        <v>108</v>
      </c>
      <c r="BG89" s="38" t="s">
        <v>108</v>
      </c>
    </row>
    <row r="90" spans="1:59" s="6" customFormat="1" ht="82.5" customHeight="1" x14ac:dyDescent="0.25">
      <c r="A90" s="34" t="s">
        <v>164</v>
      </c>
      <c r="B90" s="34" t="s">
        <v>226</v>
      </c>
      <c r="C90" s="34" t="s">
        <v>227</v>
      </c>
      <c r="D90" s="38">
        <v>0</v>
      </c>
      <c r="E90" s="38">
        <v>0</v>
      </c>
      <c r="F90" s="38" t="s">
        <v>108</v>
      </c>
      <c r="G90" s="38" t="s">
        <v>108</v>
      </c>
      <c r="H90" s="38">
        <v>0</v>
      </c>
      <c r="I90" s="38">
        <v>0</v>
      </c>
      <c r="J90" s="38">
        <v>0</v>
      </c>
      <c r="K90" s="38">
        <v>0</v>
      </c>
      <c r="L90" s="38">
        <v>1.4999999999999999E-2</v>
      </c>
      <c r="M90" s="38">
        <v>0</v>
      </c>
      <c r="N90" s="38" t="s">
        <v>108</v>
      </c>
      <c r="O90" s="38" t="s">
        <v>108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 t="s">
        <v>108</v>
      </c>
      <c r="W90" s="38">
        <v>0</v>
      </c>
      <c r="X90" s="38" t="s">
        <v>108</v>
      </c>
      <c r="Y90" s="38" t="s">
        <v>108</v>
      </c>
      <c r="Z90" s="38">
        <v>0</v>
      </c>
      <c r="AA90" s="38">
        <v>0</v>
      </c>
      <c r="AB90" s="38">
        <v>0</v>
      </c>
      <c r="AC90" s="38">
        <v>0</v>
      </c>
      <c r="AD90" s="38">
        <v>0.155</v>
      </c>
      <c r="AE90" s="38">
        <v>0</v>
      </c>
      <c r="AF90" s="38">
        <v>0</v>
      </c>
      <c r="AG90" s="38">
        <v>0</v>
      </c>
      <c r="AH90" s="38">
        <v>0</v>
      </c>
      <c r="AI90" s="38">
        <v>0</v>
      </c>
      <c r="AJ90" s="38">
        <v>0</v>
      </c>
      <c r="AK90" s="38">
        <v>0</v>
      </c>
      <c r="AL90" s="38">
        <v>0</v>
      </c>
      <c r="AM90" s="38">
        <v>0</v>
      </c>
      <c r="AN90" s="38">
        <v>0</v>
      </c>
      <c r="AO90" s="38">
        <v>0</v>
      </c>
      <c r="AP90" s="38">
        <v>0</v>
      </c>
      <c r="AQ90" s="38">
        <v>0</v>
      </c>
      <c r="AR90" s="38">
        <v>0</v>
      </c>
      <c r="AS90" s="38">
        <v>0</v>
      </c>
      <c r="AT90" s="38"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38">
        <v>0</v>
      </c>
      <c r="BB90" s="38">
        <v>0</v>
      </c>
      <c r="BC90" s="38">
        <v>0</v>
      </c>
      <c r="BD90" s="38">
        <v>0</v>
      </c>
      <c r="BE90" s="38">
        <v>0</v>
      </c>
      <c r="BF90" s="38" t="s">
        <v>108</v>
      </c>
      <c r="BG90" s="38" t="s">
        <v>108</v>
      </c>
    </row>
    <row r="91" spans="1:59" s="6" customFormat="1" ht="84.75" customHeight="1" x14ac:dyDescent="0.25">
      <c r="A91" s="34" t="s">
        <v>164</v>
      </c>
      <c r="B91" s="34" t="s">
        <v>228</v>
      </c>
      <c r="C91" s="34" t="s">
        <v>229</v>
      </c>
      <c r="D91" s="38">
        <v>0</v>
      </c>
      <c r="E91" s="38">
        <v>0</v>
      </c>
      <c r="F91" s="38" t="s">
        <v>108</v>
      </c>
      <c r="G91" s="38" t="s">
        <v>108</v>
      </c>
      <c r="H91" s="38">
        <v>0</v>
      </c>
      <c r="I91" s="38">
        <v>0</v>
      </c>
      <c r="J91" s="38">
        <v>0</v>
      </c>
      <c r="K91" s="38">
        <v>0</v>
      </c>
      <c r="L91" s="38">
        <v>0.02</v>
      </c>
      <c r="M91" s="38">
        <v>0</v>
      </c>
      <c r="N91" s="38" t="s">
        <v>108</v>
      </c>
      <c r="O91" s="38" t="s">
        <v>108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 t="s">
        <v>108</v>
      </c>
      <c r="W91" s="38">
        <v>0</v>
      </c>
      <c r="X91" s="38" t="s">
        <v>108</v>
      </c>
      <c r="Y91" s="38" t="s">
        <v>108</v>
      </c>
      <c r="Z91" s="38">
        <v>0</v>
      </c>
      <c r="AA91" s="38">
        <v>0</v>
      </c>
      <c r="AB91" s="38">
        <v>0</v>
      </c>
      <c r="AC91" s="38">
        <v>0</v>
      </c>
      <c r="AD91" s="38">
        <v>0.20499999999999999</v>
      </c>
      <c r="AE91" s="38">
        <v>0</v>
      </c>
      <c r="AF91" s="38">
        <v>0</v>
      </c>
      <c r="AG91" s="38">
        <v>0</v>
      </c>
      <c r="AH91" s="38">
        <v>0</v>
      </c>
      <c r="AI91" s="38">
        <v>0</v>
      </c>
      <c r="AJ91" s="38">
        <v>0</v>
      </c>
      <c r="AK91" s="38">
        <v>0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38">
        <v>0</v>
      </c>
      <c r="AS91" s="38">
        <v>0</v>
      </c>
      <c r="AT91" s="38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38">
        <v>0</v>
      </c>
      <c r="BA91" s="38">
        <v>0</v>
      </c>
      <c r="BB91" s="38">
        <v>0</v>
      </c>
      <c r="BC91" s="38">
        <v>0</v>
      </c>
      <c r="BD91" s="38">
        <v>0</v>
      </c>
      <c r="BE91" s="38">
        <v>0</v>
      </c>
      <c r="BF91" s="38" t="s">
        <v>108</v>
      </c>
      <c r="BG91" s="38" t="s">
        <v>108</v>
      </c>
    </row>
    <row r="92" spans="1:59" s="6" customFormat="1" ht="81" customHeight="1" x14ac:dyDescent="0.25">
      <c r="A92" s="34" t="s">
        <v>164</v>
      </c>
      <c r="B92" s="34" t="s">
        <v>230</v>
      </c>
      <c r="C92" s="34" t="s">
        <v>231</v>
      </c>
      <c r="D92" s="38">
        <v>0</v>
      </c>
      <c r="E92" s="38">
        <v>0</v>
      </c>
      <c r="F92" s="38" t="s">
        <v>108</v>
      </c>
      <c r="G92" s="38" t="s">
        <v>108</v>
      </c>
      <c r="H92" s="38">
        <v>0</v>
      </c>
      <c r="I92" s="38">
        <v>0</v>
      </c>
      <c r="J92" s="38">
        <v>0</v>
      </c>
      <c r="K92" s="38">
        <v>0</v>
      </c>
      <c r="L92" s="38">
        <v>1.4999999999999999E-2</v>
      </c>
      <c r="M92" s="38">
        <v>0</v>
      </c>
      <c r="N92" s="38" t="s">
        <v>108</v>
      </c>
      <c r="O92" s="38" t="s">
        <v>108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 t="s">
        <v>108</v>
      </c>
      <c r="W92" s="38">
        <v>0</v>
      </c>
      <c r="X92" s="38" t="s">
        <v>108</v>
      </c>
      <c r="Y92" s="38" t="s">
        <v>108</v>
      </c>
      <c r="Z92" s="38">
        <v>0</v>
      </c>
      <c r="AA92" s="38">
        <v>0</v>
      </c>
      <c r="AB92" s="38">
        <v>0</v>
      </c>
      <c r="AC92" s="38">
        <v>0</v>
      </c>
      <c r="AD92" s="38">
        <v>0.16500000000000001</v>
      </c>
      <c r="AE92" s="38">
        <v>0</v>
      </c>
      <c r="AF92" s="38">
        <v>0</v>
      </c>
      <c r="AG92" s="38">
        <v>0</v>
      </c>
      <c r="AH92" s="38">
        <v>0</v>
      </c>
      <c r="AI92" s="38">
        <v>0</v>
      </c>
      <c r="AJ92" s="38">
        <v>0</v>
      </c>
      <c r="AK92" s="38">
        <v>0</v>
      </c>
      <c r="AL92" s="38">
        <v>0</v>
      </c>
      <c r="AM92" s="38">
        <v>0</v>
      </c>
      <c r="AN92" s="38">
        <v>0</v>
      </c>
      <c r="AO92" s="38">
        <v>0</v>
      </c>
      <c r="AP92" s="38">
        <v>0</v>
      </c>
      <c r="AQ92" s="38">
        <v>0</v>
      </c>
      <c r="AR92" s="38">
        <v>0</v>
      </c>
      <c r="AS92" s="38">
        <v>0</v>
      </c>
      <c r="AT92" s="38"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v>0</v>
      </c>
      <c r="AZ92" s="38">
        <v>0</v>
      </c>
      <c r="BA92" s="38">
        <v>0</v>
      </c>
      <c r="BB92" s="38">
        <v>0</v>
      </c>
      <c r="BC92" s="38">
        <v>0</v>
      </c>
      <c r="BD92" s="38">
        <v>0</v>
      </c>
      <c r="BE92" s="38">
        <v>0</v>
      </c>
      <c r="BF92" s="38" t="s">
        <v>108</v>
      </c>
      <c r="BG92" s="38" t="s">
        <v>108</v>
      </c>
    </row>
    <row r="93" spans="1:59" s="6" customFormat="1" ht="83.25" customHeight="1" x14ac:dyDescent="0.25">
      <c r="A93" s="34" t="s">
        <v>164</v>
      </c>
      <c r="B93" s="34" t="s">
        <v>232</v>
      </c>
      <c r="C93" s="34" t="s">
        <v>233</v>
      </c>
      <c r="D93" s="38">
        <v>0</v>
      </c>
      <c r="E93" s="38">
        <v>0</v>
      </c>
      <c r="F93" s="38" t="s">
        <v>108</v>
      </c>
      <c r="G93" s="38" t="s">
        <v>108</v>
      </c>
      <c r="H93" s="38">
        <v>0</v>
      </c>
      <c r="I93" s="38">
        <v>0</v>
      </c>
      <c r="J93" s="38">
        <v>0</v>
      </c>
      <c r="K93" s="38">
        <v>0</v>
      </c>
      <c r="L93" s="38">
        <v>-0.16500000000000001</v>
      </c>
      <c r="M93" s="38">
        <v>0</v>
      </c>
      <c r="N93" s="38" t="s">
        <v>108</v>
      </c>
      <c r="O93" s="38" t="s">
        <v>108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8">
        <v>0</v>
      </c>
      <c r="V93" s="38" t="s">
        <v>108</v>
      </c>
      <c r="W93" s="38">
        <v>0</v>
      </c>
      <c r="X93" s="38" t="s">
        <v>108</v>
      </c>
      <c r="Y93" s="38" t="s">
        <v>108</v>
      </c>
      <c r="Z93" s="38">
        <v>0</v>
      </c>
      <c r="AA93" s="38">
        <v>0</v>
      </c>
      <c r="AB93" s="38">
        <v>0</v>
      </c>
      <c r="AC93" s="38">
        <v>0</v>
      </c>
      <c r="AD93" s="38">
        <v>0.20499999999999999</v>
      </c>
      <c r="AE93" s="38">
        <v>0</v>
      </c>
      <c r="AF93" s="38">
        <v>0</v>
      </c>
      <c r="AG93" s="38">
        <v>0</v>
      </c>
      <c r="AH93" s="38">
        <v>0</v>
      </c>
      <c r="AI93" s="38">
        <v>0</v>
      </c>
      <c r="AJ93" s="38">
        <v>0</v>
      </c>
      <c r="AK93" s="38">
        <v>0</v>
      </c>
      <c r="AL93" s="38">
        <v>0</v>
      </c>
      <c r="AM93" s="38">
        <v>0</v>
      </c>
      <c r="AN93" s="38">
        <v>0</v>
      </c>
      <c r="AO93" s="38">
        <v>0</v>
      </c>
      <c r="AP93" s="38">
        <v>0</v>
      </c>
      <c r="AQ93" s="38">
        <v>0</v>
      </c>
      <c r="AR93" s="38">
        <v>0</v>
      </c>
      <c r="AS93" s="38">
        <v>0</v>
      </c>
      <c r="AT93" s="38"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v>0</v>
      </c>
      <c r="AZ93" s="38">
        <v>0</v>
      </c>
      <c r="BA93" s="38">
        <v>0</v>
      </c>
      <c r="BB93" s="38">
        <v>0</v>
      </c>
      <c r="BC93" s="38">
        <v>0</v>
      </c>
      <c r="BD93" s="38">
        <v>0</v>
      </c>
      <c r="BE93" s="38">
        <v>0</v>
      </c>
      <c r="BF93" s="38" t="s">
        <v>108</v>
      </c>
      <c r="BG93" s="38" t="s">
        <v>108</v>
      </c>
    </row>
    <row r="94" spans="1:59" s="6" customFormat="1" ht="80.25" customHeight="1" x14ac:dyDescent="0.25">
      <c r="A94" s="34" t="s">
        <v>164</v>
      </c>
      <c r="B94" s="34" t="s">
        <v>234</v>
      </c>
      <c r="C94" s="34" t="s">
        <v>235</v>
      </c>
      <c r="D94" s="38">
        <v>0</v>
      </c>
      <c r="E94" s="38">
        <v>0</v>
      </c>
      <c r="F94" s="38" t="s">
        <v>108</v>
      </c>
      <c r="G94" s="38" t="s">
        <v>108</v>
      </c>
      <c r="H94" s="38">
        <v>0</v>
      </c>
      <c r="I94" s="38">
        <v>0</v>
      </c>
      <c r="J94" s="38">
        <v>0</v>
      </c>
      <c r="K94" s="38">
        <v>0</v>
      </c>
      <c r="L94" s="38">
        <v>7.0000000000000001E-3</v>
      </c>
      <c r="M94" s="38">
        <v>0</v>
      </c>
      <c r="N94" s="38" t="s">
        <v>108</v>
      </c>
      <c r="O94" s="38" t="s">
        <v>108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 t="s">
        <v>108</v>
      </c>
      <c r="W94" s="38">
        <v>0</v>
      </c>
      <c r="X94" s="38" t="s">
        <v>108</v>
      </c>
      <c r="Y94" s="38" t="s">
        <v>108</v>
      </c>
      <c r="Z94" s="38">
        <v>0</v>
      </c>
      <c r="AA94" s="38">
        <v>0</v>
      </c>
      <c r="AB94" s="38">
        <v>0</v>
      </c>
      <c r="AC94" s="38">
        <v>0</v>
      </c>
      <c r="AD94" s="38">
        <v>0.11</v>
      </c>
      <c r="AE94" s="38">
        <v>0</v>
      </c>
      <c r="AF94" s="38">
        <v>0</v>
      </c>
      <c r="AG94" s="38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v>0</v>
      </c>
      <c r="AP94" s="38">
        <v>0</v>
      </c>
      <c r="AQ94" s="38">
        <v>0</v>
      </c>
      <c r="AR94" s="38">
        <v>0</v>
      </c>
      <c r="AS94" s="38">
        <v>0</v>
      </c>
      <c r="AT94" s="38"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38">
        <v>0</v>
      </c>
      <c r="BB94" s="38">
        <v>0</v>
      </c>
      <c r="BC94" s="38">
        <v>0</v>
      </c>
      <c r="BD94" s="38">
        <v>0</v>
      </c>
      <c r="BE94" s="38">
        <v>0</v>
      </c>
      <c r="BF94" s="38" t="s">
        <v>108</v>
      </c>
      <c r="BG94" s="38" t="s">
        <v>108</v>
      </c>
    </row>
    <row r="95" spans="1:59" s="6" customFormat="1" ht="49.5" customHeight="1" x14ac:dyDescent="0.25">
      <c r="A95" s="34" t="s">
        <v>164</v>
      </c>
      <c r="B95" s="34" t="s">
        <v>236</v>
      </c>
      <c r="C95" s="34" t="s">
        <v>237</v>
      </c>
      <c r="D95" s="38">
        <v>0</v>
      </c>
      <c r="E95" s="38">
        <v>0</v>
      </c>
      <c r="F95" s="38" t="s">
        <v>108</v>
      </c>
      <c r="G95" s="38" t="s">
        <v>108</v>
      </c>
      <c r="H95" s="38">
        <v>0</v>
      </c>
      <c r="I95" s="38">
        <v>0</v>
      </c>
      <c r="J95" s="38">
        <v>0</v>
      </c>
      <c r="K95" s="38">
        <v>0</v>
      </c>
      <c r="L95" s="38">
        <v>7.0000000000000001E-3</v>
      </c>
      <c r="M95" s="38">
        <v>0</v>
      </c>
      <c r="N95" s="38" t="s">
        <v>108</v>
      </c>
      <c r="O95" s="38" t="s">
        <v>108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 t="s">
        <v>108</v>
      </c>
      <c r="W95" s="38">
        <v>0</v>
      </c>
      <c r="X95" s="38" t="s">
        <v>108</v>
      </c>
      <c r="Y95" s="38" t="s">
        <v>108</v>
      </c>
      <c r="Z95" s="38">
        <v>0</v>
      </c>
      <c r="AA95" s="38">
        <v>0</v>
      </c>
      <c r="AB95" s="38">
        <v>0</v>
      </c>
      <c r="AC95" s="38">
        <v>0</v>
      </c>
      <c r="AD95" s="38">
        <v>0.11</v>
      </c>
      <c r="AE95" s="38">
        <v>0</v>
      </c>
      <c r="AF95" s="38">
        <v>0</v>
      </c>
      <c r="AG95" s="38">
        <v>0</v>
      </c>
      <c r="AH95" s="38">
        <v>0</v>
      </c>
      <c r="AI95" s="38">
        <v>0</v>
      </c>
      <c r="AJ95" s="38"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38">
        <v>0</v>
      </c>
      <c r="AS95" s="38">
        <v>0</v>
      </c>
      <c r="AT95" s="38"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38">
        <v>0</v>
      </c>
      <c r="BB95" s="38">
        <v>0</v>
      </c>
      <c r="BC95" s="38">
        <v>0</v>
      </c>
      <c r="BD95" s="38">
        <v>0</v>
      </c>
      <c r="BE95" s="38">
        <v>0</v>
      </c>
      <c r="BF95" s="38" t="s">
        <v>108</v>
      </c>
      <c r="BG95" s="38" t="s">
        <v>108</v>
      </c>
    </row>
    <row r="96" spans="1:59" s="6" customFormat="1" ht="80.25" customHeight="1" x14ac:dyDescent="0.25">
      <c r="A96" s="34" t="s">
        <v>164</v>
      </c>
      <c r="B96" s="34" t="s">
        <v>238</v>
      </c>
      <c r="C96" s="34" t="s">
        <v>239</v>
      </c>
      <c r="D96" s="38">
        <v>0</v>
      </c>
      <c r="E96" s="38">
        <v>0</v>
      </c>
      <c r="F96" s="38" t="s">
        <v>108</v>
      </c>
      <c r="G96" s="38" t="s">
        <v>108</v>
      </c>
      <c r="H96" s="38">
        <v>0</v>
      </c>
      <c r="I96" s="38">
        <v>0</v>
      </c>
      <c r="J96" s="38">
        <v>0</v>
      </c>
      <c r="K96" s="38">
        <v>0</v>
      </c>
      <c r="L96" s="38">
        <v>5.0000000000000001E-3</v>
      </c>
      <c r="M96" s="38">
        <v>0</v>
      </c>
      <c r="N96" s="38" t="s">
        <v>108</v>
      </c>
      <c r="O96" s="38" t="s">
        <v>108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 t="s">
        <v>108</v>
      </c>
      <c r="W96" s="38">
        <v>0</v>
      </c>
      <c r="X96" s="38" t="s">
        <v>108</v>
      </c>
      <c r="Y96" s="38" t="s">
        <v>108</v>
      </c>
      <c r="Z96" s="38">
        <v>0</v>
      </c>
      <c r="AA96" s="38">
        <v>0</v>
      </c>
      <c r="AB96" s="38">
        <v>0</v>
      </c>
      <c r="AC96" s="38">
        <v>0</v>
      </c>
      <c r="AD96" s="38">
        <v>0.105</v>
      </c>
      <c r="AE96" s="38">
        <v>0</v>
      </c>
      <c r="AF96" s="38">
        <v>0</v>
      </c>
      <c r="AG96" s="38">
        <v>0</v>
      </c>
      <c r="AH96" s="38">
        <v>0</v>
      </c>
      <c r="AI96" s="38">
        <v>0</v>
      </c>
      <c r="AJ96" s="38"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v>0</v>
      </c>
      <c r="AP96" s="38">
        <v>0</v>
      </c>
      <c r="AQ96" s="38">
        <v>0</v>
      </c>
      <c r="AR96" s="38">
        <v>0</v>
      </c>
      <c r="AS96" s="38">
        <v>0</v>
      </c>
      <c r="AT96" s="38"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v>0</v>
      </c>
      <c r="AZ96" s="38">
        <v>0</v>
      </c>
      <c r="BA96" s="38">
        <v>0</v>
      </c>
      <c r="BB96" s="38">
        <v>0</v>
      </c>
      <c r="BC96" s="38">
        <v>0</v>
      </c>
      <c r="BD96" s="38">
        <v>0</v>
      </c>
      <c r="BE96" s="38">
        <v>0</v>
      </c>
      <c r="BF96" s="38" t="s">
        <v>108</v>
      </c>
      <c r="BG96" s="38" t="s">
        <v>108</v>
      </c>
    </row>
    <row r="97" spans="1:59" s="6" customFormat="1" ht="83.25" customHeight="1" x14ac:dyDescent="0.25">
      <c r="A97" s="34" t="s">
        <v>164</v>
      </c>
      <c r="B97" s="34" t="s">
        <v>240</v>
      </c>
      <c r="C97" s="34" t="s">
        <v>241</v>
      </c>
      <c r="D97" s="38">
        <v>0</v>
      </c>
      <c r="E97" s="38">
        <v>0</v>
      </c>
      <c r="F97" s="38" t="s">
        <v>108</v>
      </c>
      <c r="G97" s="38" t="s">
        <v>108</v>
      </c>
      <c r="H97" s="38">
        <v>0</v>
      </c>
      <c r="I97" s="38">
        <v>0</v>
      </c>
      <c r="J97" s="38">
        <v>0</v>
      </c>
      <c r="K97" s="38">
        <v>0</v>
      </c>
      <c r="L97" s="38">
        <v>5.0000000000000001E-3</v>
      </c>
      <c r="M97" s="38">
        <v>0</v>
      </c>
      <c r="N97" s="38" t="s">
        <v>108</v>
      </c>
      <c r="O97" s="38" t="s">
        <v>108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 t="s">
        <v>108</v>
      </c>
      <c r="W97" s="38">
        <v>0</v>
      </c>
      <c r="X97" s="38" t="s">
        <v>108</v>
      </c>
      <c r="Y97" s="38" t="s">
        <v>108</v>
      </c>
      <c r="Z97" s="38">
        <v>0</v>
      </c>
      <c r="AA97" s="38">
        <v>0</v>
      </c>
      <c r="AB97" s="38">
        <v>0</v>
      </c>
      <c r="AC97" s="38">
        <v>0</v>
      </c>
      <c r="AD97" s="38">
        <v>0.105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 t="s">
        <v>108</v>
      </c>
      <c r="BG97" s="38" t="s">
        <v>108</v>
      </c>
    </row>
    <row r="98" spans="1:59" s="6" customFormat="1" ht="80.25" customHeight="1" x14ac:dyDescent="0.25">
      <c r="A98" s="34" t="s">
        <v>164</v>
      </c>
      <c r="B98" s="34" t="s">
        <v>242</v>
      </c>
      <c r="C98" s="34" t="s">
        <v>243</v>
      </c>
      <c r="D98" s="38">
        <v>0</v>
      </c>
      <c r="E98" s="38">
        <v>0</v>
      </c>
      <c r="F98" s="38" t="s">
        <v>108</v>
      </c>
      <c r="G98" s="38" t="s">
        <v>108</v>
      </c>
      <c r="H98" s="38">
        <v>0</v>
      </c>
      <c r="I98" s="38">
        <v>0</v>
      </c>
      <c r="J98" s="38">
        <v>0</v>
      </c>
      <c r="K98" s="38">
        <v>0</v>
      </c>
      <c r="L98" s="38">
        <v>5.0000000000000001E-3</v>
      </c>
      <c r="M98" s="38">
        <v>0</v>
      </c>
      <c r="N98" s="38" t="s">
        <v>108</v>
      </c>
      <c r="O98" s="38" t="s">
        <v>108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 t="s">
        <v>108</v>
      </c>
      <c r="W98" s="38">
        <v>0</v>
      </c>
      <c r="X98" s="38" t="s">
        <v>108</v>
      </c>
      <c r="Y98" s="38" t="s">
        <v>108</v>
      </c>
      <c r="Z98" s="38">
        <v>0</v>
      </c>
      <c r="AA98" s="38">
        <v>0</v>
      </c>
      <c r="AB98" s="38">
        <v>0</v>
      </c>
      <c r="AC98" s="38">
        <v>0</v>
      </c>
      <c r="AD98" s="38">
        <v>3.5000000000000003E-2</v>
      </c>
      <c r="AE98" s="38">
        <v>0</v>
      </c>
      <c r="AF98" s="38">
        <v>0</v>
      </c>
      <c r="AG98" s="38">
        <v>0</v>
      </c>
      <c r="AH98" s="38">
        <v>0</v>
      </c>
      <c r="AI98" s="38">
        <v>0</v>
      </c>
      <c r="AJ98" s="38"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38">
        <v>0</v>
      </c>
      <c r="BE98" s="38">
        <v>0</v>
      </c>
      <c r="BF98" s="38" t="s">
        <v>108</v>
      </c>
      <c r="BG98" s="38" t="s">
        <v>108</v>
      </c>
    </row>
    <row r="99" spans="1:59" s="6" customFormat="1" ht="81" customHeight="1" x14ac:dyDescent="0.25">
      <c r="A99" s="34" t="s">
        <v>164</v>
      </c>
      <c r="B99" s="34" t="s">
        <v>244</v>
      </c>
      <c r="C99" s="34" t="s">
        <v>245</v>
      </c>
      <c r="D99" s="38">
        <v>0</v>
      </c>
      <c r="E99" s="38">
        <v>0</v>
      </c>
      <c r="F99" s="38" t="s">
        <v>108</v>
      </c>
      <c r="G99" s="38" t="s">
        <v>108</v>
      </c>
      <c r="H99" s="38">
        <v>0</v>
      </c>
      <c r="I99" s="38">
        <v>0</v>
      </c>
      <c r="J99" s="38">
        <v>0</v>
      </c>
      <c r="K99" s="38">
        <v>0</v>
      </c>
      <c r="L99" s="38">
        <v>0.02</v>
      </c>
      <c r="M99" s="38">
        <v>0</v>
      </c>
      <c r="N99" s="38" t="s">
        <v>108</v>
      </c>
      <c r="O99" s="38" t="s">
        <v>108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 t="s">
        <v>108</v>
      </c>
      <c r="W99" s="38">
        <v>0</v>
      </c>
      <c r="X99" s="38" t="s">
        <v>108</v>
      </c>
      <c r="Y99" s="38" t="s">
        <v>108</v>
      </c>
      <c r="Z99" s="38">
        <v>0</v>
      </c>
      <c r="AA99" s="38">
        <v>0</v>
      </c>
      <c r="AB99" s="38">
        <v>0</v>
      </c>
      <c r="AC99" s="38">
        <v>0</v>
      </c>
      <c r="AD99" s="38">
        <v>0.17</v>
      </c>
      <c r="AE99" s="38">
        <v>0</v>
      </c>
      <c r="AF99" s="38">
        <v>0</v>
      </c>
      <c r="AG99" s="38">
        <v>0</v>
      </c>
      <c r="AH99" s="38">
        <v>0</v>
      </c>
      <c r="AI99" s="38">
        <v>0</v>
      </c>
      <c r="AJ99" s="38">
        <v>0</v>
      </c>
      <c r="AK99" s="38">
        <v>0</v>
      </c>
      <c r="AL99" s="38">
        <v>0</v>
      </c>
      <c r="AM99" s="38">
        <v>0</v>
      </c>
      <c r="AN99" s="38">
        <v>0</v>
      </c>
      <c r="AO99" s="38">
        <v>0</v>
      </c>
      <c r="AP99" s="38">
        <v>0</v>
      </c>
      <c r="AQ99" s="38">
        <v>0</v>
      </c>
      <c r="AR99" s="38">
        <v>0</v>
      </c>
      <c r="AS99" s="38">
        <v>0</v>
      </c>
      <c r="AT99" s="38">
        <v>0</v>
      </c>
      <c r="AU99" s="38">
        <v>0</v>
      </c>
      <c r="AV99" s="38">
        <v>0</v>
      </c>
      <c r="AW99" s="38">
        <v>0</v>
      </c>
      <c r="AX99" s="38">
        <v>0</v>
      </c>
      <c r="AY99" s="38">
        <v>0</v>
      </c>
      <c r="AZ99" s="38">
        <v>0</v>
      </c>
      <c r="BA99" s="38">
        <v>0</v>
      </c>
      <c r="BB99" s="38">
        <v>0</v>
      </c>
      <c r="BC99" s="38">
        <v>0</v>
      </c>
      <c r="BD99" s="38">
        <v>0</v>
      </c>
      <c r="BE99" s="38">
        <v>0</v>
      </c>
      <c r="BF99" s="38" t="s">
        <v>108</v>
      </c>
      <c r="BG99" s="38" t="s">
        <v>108</v>
      </c>
    </row>
    <row r="100" spans="1:59" s="6" customFormat="1" ht="86.25" customHeight="1" x14ac:dyDescent="0.25">
      <c r="A100" s="34" t="s">
        <v>164</v>
      </c>
      <c r="B100" s="34" t="s">
        <v>246</v>
      </c>
      <c r="C100" s="34" t="s">
        <v>247</v>
      </c>
      <c r="D100" s="38">
        <v>0</v>
      </c>
      <c r="E100" s="38">
        <v>0</v>
      </c>
      <c r="F100" s="38" t="s">
        <v>108</v>
      </c>
      <c r="G100" s="38" t="s">
        <v>108</v>
      </c>
      <c r="H100" s="38">
        <v>0</v>
      </c>
      <c r="I100" s="38">
        <v>0</v>
      </c>
      <c r="J100" s="38">
        <v>0</v>
      </c>
      <c r="K100" s="38">
        <v>0</v>
      </c>
      <c r="L100" s="38">
        <v>0.02</v>
      </c>
      <c r="M100" s="38">
        <v>0</v>
      </c>
      <c r="N100" s="38" t="s">
        <v>108</v>
      </c>
      <c r="O100" s="38" t="s">
        <v>108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 t="s">
        <v>108</v>
      </c>
      <c r="W100" s="38">
        <v>0</v>
      </c>
      <c r="X100" s="38" t="s">
        <v>108</v>
      </c>
      <c r="Y100" s="38" t="s">
        <v>108</v>
      </c>
      <c r="Z100" s="38">
        <v>0</v>
      </c>
      <c r="AA100" s="38">
        <v>0</v>
      </c>
      <c r="AB100" s="38">
        <v>0</v>
      </c>
      <c r="AC100" s="38">
        <v>0</v>
      </c>
      <c r="AD100" s="38">
        <v>0.17</v>
      </c>
      <c r="AE100" s="38">
        <v>0</v>
      </c>
      <c r="AF100" s="38">
        <v>0</v>
      </c>
      <c r="AG100" s="38">
        <v>0</v>
      </c>
      <c r="AH100" s="38">
        <v>0</v>
      </c>
      <c r="AI100" s="38">
        <v>0</v>
      </c>
      <c r="AJ100" s="38">
        <v>0</v>
      </c>
      <c r="AK100" s="38">
        <v>0</v>
      </c>
      <c r="AL100" s="38">
        <v>0</v>
      </c>
      <c r="AM100" s="38">
        <v>0</v>
      </c>
      <c r="AN100" s="38">
        <v>0</v>
      </c>
      <c r="AO100" s="38">
        <v>0</v>
      </c>
      <c r="AP100" s="38">
        <v>0</v>
      </c>
      <c r="AQ100" s="38">
        <v>0</v>
      </c>
      <c r="AR100" s="38">
        <v>0</v>
      </c>
      <c r="AS100" s="38">
        <v>0</v>
      </c>
      <c r="AT100" s="38">
        <v>0</v>
      </c>
      <c r="AU100" s="38">
        <v>0</v>
      </c>
      <c r="AV100" s="38">
        <v>0</v>
      </c>
      <c r="AW100" s="38">
        <v>0</v>
      </c>
      <c r="AX100" s="38">
        <v>0</v>
      </c>
      <c r="AY100" s="38">
        <v>0</v>
      </c>
      <c r="AZ100" s="38">
        <v>0</v>
      </c>
      <c r="BA100" s="38">
        <v>0</v>
      </c>
      <c r="BB100" s="38">
        <v>0</v>
      </c>
      <c r="BC100" s="38">
        <v>0</v>
      </c>
      <c r="BD100" s="38">
        <v>0</v>
      </c>
      <c r="BE100" s="38">
        <v>0</v>
      </c>
      <c r="BF100" s="38" t="s">
        <v>108</v>
      </c>
      <c r="BG100" s="38" t="s">
        <v>108</v>
      </c>
    </row>
    <row r="101" spans="1:59" s="6" customFormat="1" ht="63" customHeight="1" x14ac:dyDescent="0.25">
      <c r="A101" s="34" t="s">
        <v>164</v>
      </c>
      <c r="B101" s="34" t="s">
        <v>248</v>
      </c>
      <c r="C101" s="34" t="s">
        <v>249</v>
      </c>
      <c r="D101" s="38">
        <v>0</v>
      </c>
      <c r="E101" s="38">
        <v>0</v>
      </c>
      <c r="F101" s="38" t="s">
        <v>108</v>
      </c>
      <c r="G101" s="38" t="s">
        <v>108</v>
      </c>
      <c r="H101" s="38">
        <v>0</v>
      </c>
      <c r="I101" s="38">
        <v>0</v>
      </c>
      <c r="J101" s="38">
        <v>0</v>
      </c>
      <c r="K101" s="38">
        <v>0</v>
      </c>
      <c r="L101" s="38">
        <v>5.0000000000000001E-3</v>
      </c>
      <c r="M101" s="38">
        <v>0</v>
      </c>
      <c r="N101" s="38" t="s">
        <v>108</v>
      </c>
      <c r="O101" s="38" t="s">
        <v>108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 t="s">
        <v>108</v>
      </c>
      <c r="W101" s="38">
        <v>0</v>
      </c>
      <c r="X101" s="38" t="s">
        <v>108</v>
      </c>
      <c r="Y101" s="38" t="s">
        <v>108</v>
      </c>
      <c r="Z101" s="38">
        <v>0</v>
      </c>
      <c r="AA101" s="38">
        <v>0</v>
      </c>
      <c r="AB101" s="38">
        <v>0</v>
      </c>
      <c r="AC101" s="38">
        <v>0</v>
      </c>
      <c r="AD101" s="38">
        <v>7.0000000000000007E-2</v>
      </c>
      <c r="AE101" s="38">
        <v>0</v>
      </c>
      <c r="AF101" s="38">
        <v>0</v>
      </c>
      <c r="AG101" s="38">
        <v>0</v>
      </c>
      <c r="AH101" s="38">
        <v>0</v>
      </c>
      <c r="AI101" s="38">
        <v>0</v>
      </c>
      <c r="AJ101" s="38"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v>0</v>
      </c>
      <c r="AP101" s="38">
        <v>0</v>
      </c>
      <c r="AQ101" s="38">
        <v>0</v>
      </c>
      <c r="AR101" s="38">
        <v>0</v>
      </c>
      <c r="AS101" s="38">
        <v>0</v>
      </c>
      <c r="AT101" s="38">
        <v>0</v>
      </c>
      <c r="AU101" s="38">
        <v>0</v>
      </c>
      <c r="AV101" s="38">
        <v>0</v>
      </c>
      <c r="AW101" s="38">
        <v>0</v>
      </c>
      <c r="AX101" s="38">
        <v>0</v>
      </c>
      <c r="AY101" s="38">
        <v>0</v>
      </c>
      <c r="AZ101" s="38">
        <v>0</v>
      </c>
      <c r="BA101" s="38">
        <v>0</v>
      </c>
      <c r="BB101" s="38">
        <v>0</v>
      </c>
      <c r="BC101" s="38">
        <v>0</v>
      </c>
      <c r="BD101" s="38">
        <v>0</v>
      </c>
      <c r="BE101" s="38">
        <v>0</v>
      </c>
      <c r="BF101" s="38" t="s">
        <v>108</v>
      </c>
      <c r="BG101" s="38" t="s">
        <v>108</v>
      </c>
    </row>
    <row r="102" spans="1:59" s="6" customFormat="1" ht="102" customHeight="1" x14ac:dyDescent="0.25">
      <c r="A102" s="34" t="s">
        <v>164</v>
      </c>
      <c r="B102" s="34" t="s">
        <v>250</v>
      </c>
      <c r="C102" s="34" t="s">
        <v>251</v>
      </c>
      <c r="D102" s="38">
        <v>0</v>
      </c>
      <c r="E102" s="38">
        <v>0</v>
      </c>
      <c r="F102" s="38" t="s">
        <v>108</v>
      </c>
      <c r="G102" s="38" t="s">
        <v>108</v>
      </c>
      <c r="H102" s="38">
        <v>0</v>
      </c>
      <c r="I102" s="38">
        <v>0</v>
      </c>
      <c r="J102" s="38">
        <v>0</v>
      </c>
      <c r="K102" s="38">
        <v>0</v>
      </c>
      <c r="L102" s="38">
        <v>5.0000000000000001E-3</v>
      </c>
      <c r="M102" s="38">
        <v>0</v>
      </c>
      <c r="N102" s="38" t="s">
        <v>108</v>
      </c>
      <c r="O102" s="38" t="s">
        <v>108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 t="s">
        <v>108</v>
      </c>
      <c r="W102" s="38">
        <v>0</v>
      </c>
      <c r="X102" s="38" t="s">
        <v>108</v>
      </c>
      <c r="Y102" s="38" t="s">
        <v>108</v>
      </c>
      <c r="Z102" s="38">
        <v>0</v>
      </c>
      <c r="AA102" s="38">
        <v>0</v>
      </c>
      <c r="AB102" s="38">
        <v>0</v>
      </c>
      <c r="AC102" s="38">
        <v>0</v>
      </c>
      <c r="AD102" s="38">
        <v>7.0000000000000007E-2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38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 t="s">
        <v>108</v>
      </c>
      <c r="BG102" s="38" t="s">
        <v>108</v>
      </c>
    </row>
    <row r="103" spans="1:59" s="6" customFormat="1" ht="81" customHeight="1" x14ac:dyDescent="0.25">
      <c r="A103" s="34" t="s">
        <v>164</v>
      </c>
      <c r="B103" s="34" t="s">
        <v>252</v>
      </c>
      <c r="C103" s="34" t="s">
        <v>253</v>
      </c>
      <c r="D103" s="38">
        <v>0</v>
      </c>
      <c r="E103" s="38">
        <v>0</v>
      </c>
      <c r="F103" s="38" t="s">
        <v>108</v>
      </c>
      <c r="G103" s="38" t="s">
        <v>108</v>
      </c>
      <c r="H103" s="38">
        <v>0</v>
      </c>
      <c r="I103" s="38">
        <v>0</v>
      </c>
      <c r="J103" s="38">
        <v>0.17799999999999999</v>
      </c>
      <c r="K103" s="38">
        <v>0</v>
      </c>
      <c r="L103" s="38">
        <v>0</v>
      </c>
      <c r="M103" s="38">
        <v>0</v>
      </c>
      <c r="N103" s="38" t="s">
        <v>108</v>
      </c>
      <c r="O103" s="38" t="s">
        <v>108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 t="s">
        <v>108</v>
      </c>
      <c r="W103" s="38">
        <v>0</v>
      </c>
      <c r="X103" s="38" t="s">
        <v>108</v>
      </c>
      <c r="Y103" s="38" t="s">
        <v>108</v>
      </c>
      <c r="Z103" s="38">
        <v>0</v>
      </c>
      <c r="AA103" s="38">
        <v>0</v>
      </c>
      <c r="AB103" s="38">
        <v>0.433</v>
      </c>
      <c r="AC103" s="38">
        <v>0</v>
      </c>
      <c r="AD103" s="38">
        <v>0</v>
      </c>
      <c r="AE103" s="38">
        <v>0</v>
      </c>
      <c r="AF103" s="38">
        <v>0</v>
      </c>
      <c r="AG103" s="38">
        <v>0</v>
      </c>
      <c r="AH103" s="38">
        <v>0</v>
      </c>
      <c r="AI103" s="38">
        <v>0</v>
      </c>
      <c r="AJ103" s="38"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38">
        <v>0</v>
      </c>
      <c r="AQ103" s="38">
        <v>0</v>
      </c>
      <c r="AR103" s="38">
        <v>0</v>
      </c>
      <c r="AS103" s="38">
        <v>0</v>
      </c>
      <c r="AT103" s="38"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v>0</v>
      </c>
      <c r="AZ103" s="38">
        <v>0</v>
      </c>
      <c r="BA103" s="38">
        <v>0</v>
      </c>
      <c r="BB103" s="38">
        <v>0</v>
      </c>
      <c r="BC103" s="38">
        <v>0</v>
      </c>
      <c r="BD103" s="38">
        <v>0</v>
      </c>
      <c r="BE103" s="38">
        <v>0</v>
      </c>
      <c r="BF103" s="38" t="s">
        <v>108</v>
      </c>
      <c r="BG103" s="38" t="s">
        <v>108</v>
      </c>
    </row>
    <row r="104" spans="1:59" s="6" customFormat="1" ht="81" customHeight="1" x14ac:dyDescent="0.25">
      <c r="A104" s="34" t="s">
        <v>164</v>
      </c>
      <c r="B104" s="34" t="s">
        <v>254</v>
      </c>
      <c r="C104" s="34" t="s">
        <v>255</v>
      </c>
      <c r="D104" s="38">
        <v>0</v>
      </c>
      <c r="E104" s="38">
        <v>0</v>
      </c>
      <c r="F104" s="38" t="s">
        <v>108</v>
      </c>
      <c r="G104" s="38" t="s">
        <v>108</v>
      </c>
      <c r="H104" s="38">
        <v>0</v>
      </c>
      <c r="I104" s="38">
        <v>0</v>
      </c>
      <c r="J104" s="38">
        <v>3.1E-2</v>
      </c>
      <c r="K104" s="38">
        <v>0</v>
      </c>
      <c r="L104" s="38">
        <v>0</v>
      </c>
      <c r="M104" s="38">
        <v>0</v>
      </c>
      <c r="N104" s="38" t="s">
        <v>108</v>
      </c>
      <c r="O104" s="38" t="s">
        <v>108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 t="s">
        <v>108</v>
      </c>
      <c r="W104" s="38">
        <v>0</v>
      </c>
      <c r="X104" s="38" t="s">
        <v>108</v>
      </c>
      <c r="Y104" s="38" t="s">
        <v>108</v>
      </c>
      <c r="Z104" s="38">
        <v>0</v>
      </c>
      <c r="AA104" s="38">
        <v>0</v>
      </c>
      <c r="AB104" s="38">
        <v>0.308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 t="s">
        <v>108</v>
      </c>
      <c r="BG104" s="38" t="s">
        <v>108</v>
      </c>
    </row>
    <row r="105" spans="1:59" s="6" customFormat="1" ht="78" customHeight="1" x14ac:dyDescent="0.25">
      <c r="A105" s="34" t="s">
        <v>164</v>
      </c>
      <c r="B105" s="34" t="s">
        <v>256</v>
      </c>
      <c r="C105" s="34" t="s">
        <v>257</v>
      </c>
      <c r="D105" s="38">
        <v>0</v>
      </c>
      <c r="E105" s="38">
        <v>0</v>
      </c>
      <c r="F105" s="38" t="s">
        <v>108</v>
      </c>
      <c r="G105" s="38" t="s">
        <v>108</v>
      </c>
      <c r="H105" s="38">
        <v>0</v>
      </c>
      <c r="I105" s="38">
        <v>0</v>
      </c>
      <c r="J105" s="38">
        <v>7.8E-2</v>
      </c>
      <c r="K105" s="38">
        <v>0</v>
      </c>
      <c r="L105" s="38">
        <v>0</v>
      </c>
      <c r="M105" s="38">
        <v>0</v>
      </c>
      <c r="N105" s="38" t="s">
        <v>108</v>
      </c>
      <c r="O105" s="38" t="s">
        <v>108</v>
      </c>
      <c r="P105" s="38">
        <v>0</v>
      </c>
      <c r="Q105" s="38">
        <v>0</v>
      </c>
      <c r="R105" s="38">
        <v>0</v>
      </c>
      <c r="S105" s="38">
        <v>0</v>
      </c>
      <c r="T105" s="38">
        <v>0</v>
      </c>
      <c r="U105" s="38">
        <v>0</v>
      </c>
      <c r="V105" s="38" t="s">
        <v>108</v>
      </c>
      <c r="W105" s="38">
        <v>0</v>
      </c>
      <c r="X105" s="38" t="s">
        <v>108</v>
      </c>
      <c r="Y105" s="38" t="s">
        <v>108</v>
      </c>
      <c r="Z105" s="38">
        <v>0</v>
      </c>
      <c r="AA105" s="38">
        <v>0</v>
      </c>
      <c r="AB105" s="38">
        <v>0.30299999999999999</v>
      </c>
      <c r="AC105" s="38">
        <v>0</v>
      </c>
      <c r="AD105" s="38">
        <v>0</v>
      </c>
      <c r="AE105" s="38">
        <v>0</v>
      </c>
      <c r="AF105" s="38">
        <v>0</v>
      </c>
      <c r="AG105" s="38">
        <v>0</v>
      </c>
      <c r="AH105" s="38">
        <v>0</v>
      </c>
      <c r="AI105" s="38">
        <v>0</v>
      </c>
      <c r="AJ105" s="38"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v>0</v>
      </c>
      <c r="AP105" s="38">
        <v>0</v>
      </c>
      <c r="AQ105" s="38">
        <v>0</v>
      </c>
      <c r="AR105" s="38">
        <v>0</v>
      </c>
      <c r="AS105" s="38">
        <v>0</v>
      </c>
      <c r="AT105" s="38">
        <v>0</v>
      </c>
      <c r="AU105" s="38">
        <v>0</v>
      </c>
      <c r="AV105" s="38">
        <v>0</v>
      </c>
      <c r="AW105" s="38">
        <v>0</v>
      </c>
      <c r="AX105" s="38">
        <v>0</v>
      </c>
      <c r="AY105" s="38">
        <v>0</v>
      </c>
      <c r="AZ105" s="38">
        <v>0</v>
      </c>
      <c r="BA105" s="38">
        <v>0</v>
      </c>
      <c r="BB105" s="38">
        <v>0</v>
      </c>
      <c r="BC105" s="38">
        <v>0</v>
      </c>
      <c r="BD105" s="38">
        <v>0</v>
      </c>
      <c r="BE105" s="38">
        <v>0</v>
      </c>
      <c r="BF105" s="38" t="s">
        <v>108</v>
      </c>
      <c r="BG105" s="38" t="s">
        <v>108</v>
      </c>
    </row>
    <row r="106" spans="1:59" s="6" customFormat="1" ht="88.5" customHeight="1" x14ac:dyDescent="0.25">
      <c r="A106" s="34" t="s">
        <v>164</v>
      </c>
      <c r="B106" s="34" t="s">
        <v>258</v>
      </c>
      <c r="C106" s="34" t="s">
        <v>259</v>
      </c>
      <c r="D106" s="38">
        <v>0</v>
      </c>
      <c r="E106" s="38">
        <v>0</v>
      </c>
      <c r="F106" s="38" t="s">
        <v>108</v>
      </c>
      <c r="G106" s="38" t="s">
        <v>108</v>
      </c>
      <c r="H106" s="38">
        <v>0</v>
      </c>
      <c r="I106" s="38">
        <v>0</v>
      </c>
      <c r="J106" s="38">
        <v>5.2999999999999999E-2</v>
      </c>
      <c r="K106" s="38">
        <v>0</v>
      </c>
      <c r="L106" s="38">
        <v>0</v>
      </c>
      <c r="M106" s="38">
        <v>0</v>
      </c>
      <c r="N106" s="38" t="s">
        <v>108</v>
      </c>
      <c r="O106" s="38" t="s">
        <v>108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 t="s">
        <v>108</v>
      </c>
      <c r="W106" s="38">
        <v>0</v>
      </c>
      <c r="X106" s="38" t="s">
        <v>108</v>
      </c>
      <c r="Y106" s="38" t="s">
        <v>108</v>
      </c>
      <c r="Z106" s="38">
        <v>0</v>
      </c>
      <c r="AA106" s="38">
        <v>0</v>
      </c>
      <c r="AB106" s="38">
        <v>0.503</v>
      </c>
      <c r="AC106" s="38">
        <v>0</v>
      </c>
      <c r="AD106" s="38">
        <v>0</v>
      </c>
      <c r="AE106" s="38">
        <v>0</v>
      </c>
      <c r="AF106" s="38">
        <v>0</v>
      </c>
      <c r="AG106" s="38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38">
        <v>0</v>
      </c>
      <c r="AQ106" s="38">
        <v>0</v>
      </c>
      <c r="AR106" s="38">
        <v>0</v>
      </c>
      <c r="AS106" s="38">
        <v>0</v>
      </c>
      <c r="AT106" s="38"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38">
        <v>0</v>
      </c>
      <c r="BB106" s="38">
        <v>0</v>
      </c>
      <c r="BC106" s="38">
        <v>0</v>
      </c>
      <c r="BD106" s="38">
        <v>0</v>
      </c>
      <c r="BE106" s="38">
        <v>0</v>
      </c>
      <c r="BF106" s="38" t="s">
        <v>108</v>
      </c>
      <c r="BG106" s="38" t="s">
        <v>108</v>
      </c>
    </row>
    <row r="107" spans="1:59" s="6" customFormat="1" ht="84.75" customHeight="1" x14ac:dyDescent="0.25">
      <c r="A107" s="34" t="s">
        <v>164</v>
      </c>
      <c r="B107" s="34" t="s">
        <v>260</v>
      </c>
      <c r="C107" s="34" t="s">
        <v>261</v>
      </c>
      <c r="D107" s="38">
        <v>0</v>
      </c>
      <c r="E107" s="38">
        <v>0</v>
      </c>
      <c r="F107" s="38" t="s">
        <v>108</v>
      </c>
      <c r="G107" s="38" t="s">
        <v>108</v>
      </c>
      <c r="H107" s="38">
        <v>0</v>
      </c>
      <c r="I107" s="38">
        <v>0</v>
      </c>
      <c r="J107" s="38">
        <v>2.9000000000000001E-2</v>
      </c>
      <c r="K107" s="38">
        <v>0</v>
      </c>
      <c r="L107" s="38">
        <v>0</v>
      </c>
      <c r="M107" s="38">
        <v>0</v>
      </c>
      <c r="N107" s="38" t="s">
        <v>108</v>
      </c>
      <c r="O107" s="38" t="s">
        <v>108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 t="s">
        <v>108</v>
      </c>
      <c r="W107" s="38">
        <v>0</v>
      </c>
      <c r="X107" s="38" t="s">
        <v>108</v>
      </c>
      <c r="Y107" s="38" t="s">
        <v>108</v>
      </c>
      <c r="Z107" s="38">
        <v>0</v>
      </c>
      <c r="AA107" s="38">
        <v>0</v>
      </c>
      <c r="AB107" s="38">
        <v>0.32200000000000001</v>
      </c>
      <c r="AC107" s="38">
        <v>0</v>
      </c>
      <c r="AD107" s="38">
        <v>0</v>
      </c>
      <c r="AE107" s="38">
        <v>0</v>
      </c>
      <c r="AF107" s="38">
        <v>0</v>
      </c>
      <c r="AG107" s="38">
        <v>0</v>
      </c>
      <c r="AH107" s="38">
        <v>0</v>
      </c>
      <c r="AI107" s="38">
        <v>0</v>
      </c>
      <c r="AJ107" s="38">
        <v>0</v>
      </c>
      <c r="AK107" s="38">
        <v>0</v>
      </c>
      <c r="AL107" s="38">
        <v>0</v>
      </c>
      <c r="AM107" s="38">
        <v>0</v>
      </c>
      <c r="AN107" s="38">
        <v>0</v>
      </c>
      <c r="AO107" s="38">
        <v>0</v>
      </c>
      <c r="AP107" s="38">
        <v>0</v>
      </c>
      <c r="AQ107" s="38">
        <v>0</v>
      </c>
      <c r="AR107" s="38">
        <v>0</v>
      </c>
      <c r="AS107" s="38">
        <v>0</v>
      </c>
      <c r="AT107" s="38"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38">
        <v>0</v>
      </c>
      <c r="BB107" s="38">
        <v>0</v>
      </c>
      <c r="BC107" s="38">
        <v>0</v>
      </c>
      <c r="BD107" s="38">
        <v>0</v>
      </c>
      <c r="BE107" s="38">
        <v>0</v>
      </c>
      <c r="BF107" s="38" t="s">
        <v>108</v>
      </c>
      <c r="BG107" s="38" t="s">
        <v>108</v>
      </c>
    </row>
    <row r="108" spans="1:59" s="6" customFormat="1" ht="78.75" customHeight="1" x14ac:dyDescent="0.25">
      <c r="A108" s="34" t="s">
        <v>164</v>
      </c>
      <c r="B108" s="34" t="s">
        <v>262</v>
      </c>
      <c r="C108" s="34" t="s">
        <v>263</v>
      </c>
      <c r="D108" s="38">
        <v>0</v>
      </c>
      <c r="E108" s="38">
        <v>0</v>
      </c>
      <c r="F108" s="38" t="s">
        <v>108</v>
      </c>
      <c r="G108" s="38" t="s">
        <v>108</v>
      </c>
      <c r="H108" s="38">
        <v>0</v>
      </c>
      <c r="I108" s="38">
        <v>0</v>
      </c>
      <c r="J108" s="38">
        <v>0</v>
      </c>
      <c r="K108" s="38">
        <v>0</v>
      </c>
      <c r="L108" s="38">
        <v>2.3E-2</v>
      </c>
      <c r="M108" s="38">
        <v>0</v>
      </c>
      <c r="N108" s="38" t="s">
        <v>108</v>
      </c>
      <c r="O108" s="38" t="s">
        <v>108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 t="s">
        <v>108</v>
      </c>
      <c r="W108" s="38">
        <v>0</v>
      </c>
      <c r="X108" s="38" t="s">
        <v>108</v>
      </c>
      <c r="Y108" s="38" t="s">
        <v>108</v>
      </c>
      <c r="Z108" s="38">
        <v>0</v>
      </c>
      <c r="AA108" s="38">
        <v>0</v>
      </c>
      <c r="AB108" s="38">
        <v>0</v>
      </c>
      <c r="AC108" s="38">
        <v>0</v>
      </c>
      <c r="AD108" s="38">
        <v>0.20499999999999999</v>
      </c>
      <c r="AE108" s="38">
        <v>0</v>
      </c>
      <c r="AF108" s="38">
        <v>0</v>
      </c>
      <c r="AG108" s="38">
        <v>0</v>
      </c>
      <c r="AH108" s="38">
        <v>0</v>
      </c>
      <c r="AI108" s="38">
        <v>0</v>
      </c>
      <c r="AJ108" s="38">
        <v>0</v>
      </c>
      <c r="AK108" s="38">
        <v>0</v>
      </c>
      <c r="AL108" s="38">
        <v>0</v>
      </c>
      <c r="AM108" s="38">
        <v>0</v>
      </c>
      <c r="AN108" s="38">
        <v>0</v>
      </c>
      <c r="AO108" s="38">
        <v>0</v>
      </c>
      <c r="AP108" s="38">
        <v>0</v>
      </c>
      <c r="AQ108" s="38">
        <v>0</v>
      </c>
      <c r="AR108" s="38">
        <v>0</v>
      </c>
      <c r="AS108" s="38">
        <v>0</v>
      </c>
      <c r="AT108" s="38"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v>0</v>
      </c>
      <c r="AZ108" s="38">
        <v>0</v>
      </c>
      <c r="BA108" s="38">
        <v>0</v>
      </c>
      <c r="BB108" s="38">
        <v>0</v>
      </c>
      <c r="BC108" s="38">
        <v>0</v>
      </c>
      <c r="BD108" s="38">
        <v>0</v>
      </c>
      <c r="BE108" s="38">
        <v>0</v>
      </c>
      <c r="BF108" s="38" t="s">
        <v>108</v>
      </c>
      <c r="BG108" s="38" t="s">
        <v>108</v>
      </c>
    </row>
    <row r="109" spans="1:59" s="6" customFormat="1" ht="63" customHeight="1" x14ac:dyDescent="0.25">
      <c r="A109" s="34" t="s">
        <v>164</v>
      </c>
      <c r="B109" s="34" t="s">
        <v>264</v>
      </c>
      <c r="C109" s="34" t="s">
        <v>265</v>
      </c>
      <c r="D109" s="38">
        <v>0</v>
      </c>
      <c r="E109" s="38">
        <v>0</v>
      </c>
      <c r="F109" s="38" t="s">
        <v>108</v>
      </c>
      <c r="G109" s="38" t="s">
        <v>108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 t="s">
        <v>108</v>
      </c>
      <c r="O109" s="38" t="s">
        <v>108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 t="s">
        <v>108</v>
      </c>
      <c r="W109" s="38">
        <v>0</v>
      </c>
      <c r="X109" s="38" t="s">
        <v>108</v>
      </c>
      <c r="Y109" s="38" t="s">
        <v>108</v>
      </c>
      <c r="Z109" s="38">
        <v>0</v>
      </c>
      <c r="AA109" s="38">
        <v>0</v>
      </c>
      <c r="AB109" s="38">
        <v>0</v>
      </c>
      <c r="AC109" s="38">
        <v>0</v>
      </c>
      <c r="AD109" s="38">
        <v>0.115</v>
      </c>
      <c r="AE109" s="38">
        <v>0</v>
      </c>
      <c r="AF109" s="38">
        <v>0</v>
      </c>
      <c r="AG109" s="38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38">
        <v>0</v>
      </c>
      <c r="AN109" s="38">
        <v>0</v>
      </c>
      <c r="AO109" s="38">
        <v>0</v>
      </c>
      <c r="AP109" s="38">
        <v>0</v>
      </c>
      <c r="AQ109" s="38">
        <v>0</v>
      </c>
      <c r="AR109" s="38">
        <v>0</v>
      </c>
      <c r="AS109" s="38">
        <v>0</v>
      </c>
      <c r="AT109" s="38"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38">
        <v>0</v>
      </c>
      <c r="BB109" s="38">
        <v>0</v>
      </c>
      <c r="BC109" s="38">
        <v>0</v>
      </c>
      <c r="BD109" s="38">
        <v>0</v>
      </c>
      <c r="BE109" s="38">
        <v>0</v>
      </c>
      <c r="BF109" s="38" t="s">
        <v>108</v>
      </c>
      <c r="BG109" s="38" t="s">
        <v>108</v>
      </c>
    </row>
    <row r="110" spans="1:59" s="6" customFormat="1" ht="83.25" customHeight="1" x14ac:dyDescent="0.25">
      <c r="A110" s="34" t="s">
        <v>164</v>
      </c>
      <c r="B110" s="34" t="s">
        <v>266</v>
      </c>
      <c r="C110" s="34" t="s">
        <v>267</v>
      </c>
      <c r="D110" s="38">
        <v>0</v>
      </c>
      <c r="E110" s="38">
        <v>0</v>
      </c>
      <c r="F110" s="38" t="s">
        <v>108</v>
      </c>
      <c r="G110" s="38" t="s">
        <v>108</v>
      </c>
      <c r="H110" s="38">
        <v>0</v>
      </c>
      <c r="I110" s="38">
        <v>0</v>
      </c>
      <c r="J110" s="38">
        <v>0</v>
      </c>
      <c r="K110" s="38">
        <v>0</v>
      </c>
      <c r="L110" s="38">
        <v>5.8000000000000003E-2</v>
      </c>
      <c r="M110" s="38">
        <v>0</v>
      </c>
      <c r="N110" s="38" t="s">
        <v>108</v>
      </c>
      <c r="O110" s="38" t="s">
        <v>108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 t="s">
        <v>108</v>
      </c>
      <c r="W110" s="38">
        <v>0</v>
      </c>
      <c r="X110" s="38" t="s">
        <v>108</v>
      </c>
      <c r="Y110" s="38" t="s">
        <v>108</v>
      </c>
      <c r="Z110" s="38">
        <v>0</v>
      </c>
      <c r="AA110" s="38">
        <v>0</v>
      </c>
      <c r="AB110" s="38">
        <v>0</v>
      </c>
      <c r="AC110" s="38">
        <v>0</v>
      </c>
      <c r="AD110" s="38">
        <v>0.24</v>
      </c>
      <c r="AE110" s="38">
        <v>0</v>
      </c>
      <c r="AF110" s="38">
        <v>0</v>
      </c>
      <c r="AG110" s="38">
        <v>0</v>
      </c>
      <c r="AH110" s="38">
        <v>0</v>
      </c>
      <c r="AI110" s="38">
        <v>0</v>
      </c>
      <c r="AJ110" s="38">
        <v>0</v>
      </c>
      <c r="AK110" s="38">
        <v>0</v>
      </c>
      <c r="AL110" s="38">
        <v>0</v>
      </c>
      <c r="AM110" s="38">
        <v>0</v>
      </c>
      <c r="AN110" s="38">
        <v>0</v>
      </c>
      <c r="AO110" s="38">
        <v>0</v>
      </c>
      <c r="AP110" s="38">
        <v>0</v>
      </c>
      <c r="AQ110" s="38">
        <v>0</v>
      </c>
      <c r="AR110" s="38">
        <v>0</v>
      </c>
      <c r="AS110" s="38">
        <v>0</v>
      </c>
      <c r="AT110" s="38">
        <v>0</v>
      </c>
      <c r="AU110" s="38">
        <v>0</v>
      </c>
      <c r="AV110" s="38">
        <v>0</v>
      </c>
      <c r="AW110" s="38">
        <v>0</v>
      </c>
      <c r="AX110" s="38">
        <v>0</v>
      </c>
      <c r="AY110" s="38">
        <v>0</v>
      </c>
      <c r="AZ110" s="38">
        <v>0</v>
      </c>
      <c r="BA110" s="38">
        <v>0</v>
      </c>
      <c r="BB110" s="38">
        <v>0</v>
      </c>
      <c r="BC110" s="38">
        <v>0</v>
      </c>
      <c r="BD110" s="38">
        <v>0</v>
      </c>
      <c r="BE110" s="38">
        <v>0</v>
      </c>
      <c r="BF110" s="38" t="s">
        <v>108</v>
      </c>
      <c r="BG110" s="38" t="s">
        <v>108</v>
      </c>
    </row>
    <row r="111" spans="1:59" s="6" customFormat="1" ht="81" customHeight="1" x14ac:dyDescent="0.25">
      <c r="A111" s="34" t="s">
        <v>164</v>
      </c>
      <c r="B111" s="34" t="s">
        <v>268</v>
      </c>
      <c r="C111" s="34" t="s">
        <v>269</v>
      </c>
      <c r="D111" s="38">
        <v>0</v>
      </c>
      <c r="E111" s="38">
        <v>0</v>
      </c>
      <c r="F111" s="38" t="s">
        <v>108</v>
      </c>
      <c r="G111" s="38" t="s">
        <v>108</v>
      </c>
      <c r="H111" s="38">
        <v>0</v>
      </c>
      <c r="I111" s="38">
        <v>0</v>
      </c>
      <c r="J111" s="38">
        <v>0</v>
      </c>
      <c r="K111" s="38">
        <v>0</v>
      </c>
      <c r="L111" s="38">
        <v>-0.17199999999999999</v>
      </c>
      <c r="M111" s="38">
        <v>0</v>
      </c>
      <c r="N111" s="38" t="s">
        <v>108</v>
      </c>
      <c r="O111" s="38" t="s">
        <v>108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 t="s">
        <v>108</v>
      </c>
      <c r="W111" s="38">
        <v>0</v>
      </c>
      <c r="X111" s="38" t="s">
        <v>108</v>
      </c>
      <c r="Y111" s="38" t="s">
        <v>108</v>
      </c>
      <c r="Z111" s="38">
        <v>0</v>
      </c>
      <c r="AA111" s="38">
        <v>0</v>
      </c>
      <c r="AB111" s="38">
        <v>0</v>
      </c>
      <c r="AC111" s="38">
        <v>0</v>
      </c>
      <c r="AD111" s="38">
        <v>0.01</v>
      </c>
      <c r="AE111" s="38">
        <v>0</v>
      </c>
      <c r="AF111" s="38">
        <v>0</v>
      </c>
      <c r="AG111" s="38">
        <v>0</v>
      </c>
      <c r="AH111" s="38">
        <v>0</v>
      </c>
      <c r="AI111" s="38">
        <v>0</v>
      </c>
      <c r="AJ111" s="38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38">
        <v>0</v>
      </c>
      <c r="AS111" s="38">
        <v>0</v>
      </c>
      <c r="AT111" s="38">
        <v>0</v>
      </c>
      <c r="AU111" s="38">
        <v>0</v>
      </c>
      <c r="AV111" s="38">
        <v>0</v>
      </c>
      <c r="AW111" s="38">
        <v>0</v>
      </c>
      <c r="AX111" s="38">
        <v>0</v>
      </c>
      <c r="AY111" s="38">
        <v>0</v>
      </c>
      <c r="AZ111" s="38">
        <v>0</v>
      </c>
      <c r="BA111" s="38">
        <v>0</v>
      </c>
      <c r="BB111" s="38">
        <v>0</v>
      </c>
      <c r="BC111" s="38">
        <v>0</v>
      </c>
      <c r="BD111" s="38">
        <v>0</v>
      </c>
      <c r="BE111" s="38">
        <v>0</v>
      </c>
      <c r="BF111" s="38" t="s">
        <v>108</v>
      </c>
      <c r="BG111" s="38" t="s">
        <v>108</v>
      </c>
    </row>
    <row r="112" spans="1:59" s="6" customFormat="1" ht="88.5" customHeight="1" x14ac:dyDescent="0.25">
      <c r="A112" s="34" t="s">
        <v>164</v>
      </c>
      <c r="B112" s="34" t="s">
        <v>270</v>
      </c>
      <c r="C112" s="34" t="s">
        <v>271</v>
      </c>
      <c r="D112" s="38">
        <v>0</v>
      </c>
      <c r="E112" s="38">
        <v>0</v>
      </c>
      <c r="F112" s="38" t="s">
        <v>108</v>
      </c>
      <c r="G112" s="38" t="s">
        <v>108</v>
      </c>
      <c r="H112" s="38">
        <v>0</v>
      </c>
      <c r="I112" s="38">
        <v>0</v>
      </c>
      <c r="J112" s="38">
        <v>0</v>
      </c>
      <c r="K112" s="38">
        <v>0</v>
      </c>
      <c r="L112" s="38">
        <v>5.0000000000000001E-3</v>
      </c>
      <c r="M112" s="38">
        <v>0</v>
      </c>
      <c r="N112" s="38" t="s">
        <v>108</v>
      </c>
      <c r="O112" s="38" t="s">
        <v>108</v>
      </c>
      <c r="P112" s="38">
        <v>0</v>
      </c>
      <c r="Q112" s="38">
        <v>0</v>
      </c>
      <c r="R112" s="38">
        <v>0</v>
      </c>
      <c r="S112" s="38">
        <v>0</v>
      </c>
      <c r="T112" s="38">
        <v>0</v>
      </c>
      <c r="U112" s="38">
        <v>0</v>
      </c>
      <c r="V112" s="38" t="s">
        <v>108</v>
      </c>
      <c r="W112" s="38">
        <v>0</v>
      </c>
      <c r="X112" s="38" t="s">
        <v>108</v>
      </c>
      <c r="Y112" s="38" t="s">
        <v>108</v>
      </c>
      <c r="Z112" s="38">
        <v>0</v>
      </c>
      <c r="AA112" s="38">
        <v>0</v>
      </c>
      <c r="AB112" s="38">
        <v>0</v>
      </c>
      <c r="AC112" s="38">
        <v>0</v>
      </c>
      <c r="AD112" s="38">
        <v>0.04</v>
      </c>
      <c r="AE112" s="38">
        <v>0</v>
      </c>
      <c r="AF112" s="38">
        <v>0</v>
      </c>
      <c r="AG112" s="38">
        <v>0</v>
      </c>
      <c r="AH112" s="38">
        <v>0</v>
      </c>
      <c r="AI112" s="38">
        <v>0</v>
      </c>
      <c r="AJ112" s="38">
        <v>0</v>
      </c>
      <c r="AK112" s="38">
        <v>0</v>
      </c>
      <c r="AL112" s="38">
        <v>0</v>
      </c>
      <c r="AM112" s="38">
        <v>0</v>
      </c>
      <c r="AN112" s="38">
        <v>0</v>
      </c>
      <c r="AO112" s="38">
        <v>0</v>
      </c>
      <c r="AP112" s="38">
        <v>0</v>
      </c>
      <c r="AQ112" s="38">
        <v>0</v>
      </c>
      <c r="AR112" s="38">
        <v>0</v>
      </c>
      <c r="AS112" s="38">
        <v>0</v>
      </c>
      <c r="AT112" s="38">
        <v>0</v>
      </c>
      <c r="AU112" s="38">
        <v>0</v>
      </c>
      <c r="AV112" s="38">
        <v>0</v>
      </c>
      <c r="AW112" s="38">
        <v>0</v>
      </c>
      <c r="AX112" s="38">
        <v>0</v>
      </c>
      <c r="AY112" s="38">
        <v>0</v>
      </c>
      <c r="AZ112" s="38">
        <v>0</v>
      </c>
      <c r="BA112" s="38">
        <v>0</v>
      </c>
      <c r="BB112" s="38">
        <v>0</v>
      </c>
      <c r="BC112" s="38">
        <v>0</v>
      </c>
      <c r="BD112" s="38">
        <v>0</v>
      </c>
      <c r="BE112" s="38">
        <v>0</v>
      </c>
      <c r="BF112" s="38" t="s">
        <v>108</v>
      </c>
      <c r="BG112" s="38" t="s">
        <v>108</v>
      </c>
    </row>
    <row r="113" spans="1:59" s="6" customFormat="1" ht="80.25" customHeight="1" x14ac:dyDescent="0.25">
      <c r="A113" s="34" t="s">
        <v>164</v>
      </c>
      <c r="B113" s="34" t="s">
        <v>272</v>
      </c>
      <c r="C113" s="34" t="s">
        <v>273</v>
      </c>
      <c r="D113" s="38">
        <v>0</v>
      </c>
      <c r="E113" s="38">
        <v>0</v>
      </c>
      <c r="F113" s="38" t="s">
        <v>108</v>
      </c>
      <c r="G113" s="38" t="s">
        <v>108</v>
      </c>
      <c r="H113" s="38">
        <v>0</v>
      </c>
      <c r="I113" s="38">
        <v>0</v>
      </c>
      <c r="J113" s="38">
        <v>0</v>
      </c>
      <c r="K113" s="38">
        <v>0</v>
      </c>
      <c r="L113" s="38">
        <v>5.0000000000000001E-3</v>
      </c>
      <c r="M113" s="38">
        <v>0</v>
      </c>
      <c r="N113" s="38" t="s">
        <v>108</v>
      </c>
      <c r="O113" s="38" t="s">
        <v>108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 t="s">
        <v>108</v>
      </c>
      <c r="W113" s="38">
        <v>0</v>
      </c>
      <c r="X113" s="38" t="s">
        <v>108</v>
      </c>
      <c r="Y113" s="38" t="s">
        <v>108</v>
      </c>
      <c r="Z113" s="38">
        <v>0</v>
      </c>
      <c r="AA113" s="38">
        <v>0</v>
      </c>
      <c r="AB113" s="38">
        <v>0</v>
      </c>
      <c r="AC113" s="38">
        <v>0</v>
      </c>
      <c r="AD113" s="38">
        <v>0.04</v>
      </c>
      <c r="AE113" s="38">
        <v>0</v>
      </c>
      <c r="AF113" s="38">
        <v>0</v>
      </c>
      <c r="AG113" s="38">
        <v>0</v>
      </c>
      <c r="AH113" s="38">
        <v>0</v>
      </c>
      <c r="AI113" s="38">
        <v>0</v>
      </c>
      <c r="AJ113" s="38">
        <v>0</v>
      </c>
      <c r="AK113" s="38">
        <v>0</v>
      </c>
      <c r="AL113" s="38">
        <v>0</v>
      </c>
      <c r="AM113" s="38">
        <v>0</v>
      </c>
      <c r="AN113" s="38">
        <v>0</v>
      </c>
      <c r="AO113" s="38">
        <v>0</v>
      </c>
      <c r="AP113" s="38">
        <v>0</v>
      </c>
      <c r="AQ113" s="38">
        <v>0</v>
      </c>
      <c r="AR113" s="38">
        <v>0</v>
      </c>
      <c r="AS113" s="38">
        <v>0</v>
      </c>
      <c r="AT113" s="38">
        <v>0</v>
      </c>
      <c r="AU113" s="38">
        <v>0</v>
      </c>
      <c r="AV113" s="38">
        <v>0</v>
      </c>
      <c r="AW113" s="38">
        <v>0</v>
      </c>
      <c r="AX113" s="38">
        <v>0</v>
      </c>
      <c r="AY113" s="38">
        <v>0</v>
      </c>
      <c r="AZ113" s="38">
        <v>0</v>
      </c>
      <c r="BA113" s="38">
        <v>0</v>
      </c>
      <c r="BB113" s="38">
        <v>0</v>
      </c>
      <c r="BC113" s="38">
        <v>0</v>
      </c>
      <c r="BD113" s="38">
        <v>0</v>
      </c>
      <c r="BE113" s="38">
        <v>0</v>
      </c>
      <c r="BF113" s="38" t="s">
        <v>108</v>
      </c>
      <c r="BG113" s="38" t="s">
        <v>108</v>
      </c>
    </row>
    <row r="114" spans="1:59" s="6" customFormat="1" ht="88.5" customHeight="1" x14ac:dyDescent="0.25">
      <c r="A114" s="34" t="s">
        <v>164</v>
      </c>
      <c r="B114" s="34" t="s">
        <v>274</v>
      </c>
      <c r="C114" s="34" t="s">
        <v>275</v>
      </c>
      <c r="D114" s="38">
        <v>0</v>
      </c>
      <c r="E114" s="38">
        <v>0</v>
      </c>
      <c r="F114" s="38" t="s">
        <v>108</v>
      </c>
      <c r="G114" s="38" t="s">
        <v>108</v>
      </c>
      <c r="H114" s="38">
        <v>0</v>
      </c>
      <c r="I114" s="38">
        <v>0</v>
      </c>
      <c r="J114" s="38">
        <v>0</v>
      </c>
      <c r="K114" s="38">
        <v>0</v>
      </c>
      <c r="L114" s="38">
        <v>0.03</v>
      </c>
      <c r="M114" s="38">
        <v>0</v>
      </c>
      <c r="N114" s="38" t="s">
        <v>108</v>
      </c>
      <c r="O114" s="38" t="s">
        <v>108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 t="s">
        <v>108</v>
      </c>
      <c r="W114" s="38">
        <v>0</v>
      </c>
      <c r="X114" s="38" t="s">
        <v>108</v>
      </c>
      <c r="Y114" s="38" t="s">
        <v>108</v>
      </c>
      <c r="Z114" s="38">
        <v>0</v>
      </c>
      <c r="AA114" s="38">
        <v>0</v>
      </c>
      <c r="AB114" s="38">
        <v>0</v>
      </c>
      <c r="AC114" s="38">
        <v>0</v>
      </c>
      <c r="AD114" s="38">
        <v>0.1</v>
      </c>
      <c r="AE114" s="38">
        <v>0</v>
      </c>
      <c r="AF114" s="38">
        <v>0</v>
      </c>
      <c r="AG114" s="38">
        <v>0</v>
      </c>
      <c r="AH114" s="38">
        <v>0</v>
      </c>
      <c r="AI114" s="38">
        <v>0</v>
      </c>
      <c r="AJ114" s="38">
        <v>0</v>
      </c>
      <c r="AK114" s="38">
        <v>0</v>
      </c>
      <c r="AL114" s="38">
        <v>0</v>
      </c>
      <c r="AM114" s="38">
        <v>0</v>
      </c>
      <c r="AN114" s="38">
        <v>0</v>
      </c>
      <c r="AO114" s="38">
        <v>0</v>
      </c>
      <c r="AP114" s="38">
        <v>0</v>
      </c>
      <c r="AQ114" s="38">
        <v>0</v>
      </c>
      <c r="AR114" s="38">
        <v>0</v>
      </c>
      <c r="AS114" s="38">
        <v>0</v>
      </c>
      <c r="AT114" s="38">
        <v>0</v>
      </c>
      <c r="AU114" s="38">
        <v>0</v>
      </c>
      <c r="AV114" s="38">
        <v>0</v>
      </c>
      <c r="AW114" s="38">
        <v>0</v>
      </c>
      <c r="AX114" s="38">
        <v>0</v>
      </c>
      <c r="AY114" s="38">
        <v>0</v>
      </c>
      <c r="AZ114" s="38">
        <v>0</v>
      </c>
      <c r="BA114" s="38">
        <v>0</v>
      </c>
      <c r="BB114" s="38">
        <v>0</v>
      </c>
      <c r="BC114" s="38">
        <v>0</v>
      </c>
      <c r="BD114" s="38">
        <v>0</v>
      </c>
      <c r="BE114" s="38">
        <v>0</v>
      </c>
      <c r="BF114" s="38" t="s">
        <v>108</v>
      </c>
      <c r="BG114" s="38" t="s">
        <v>108</v>
      </c>
    </row>
    <row r="115" spans="1:59" s="6" customFormat="1" ht="84.75" customHeight="1" x14ac:dyDescent="0.25">
      <c r="A115" s="34" t="s">
        <v>164</v>
      </c>
      <c r="B115" s="34" t="s">
        <v>276</v>
      </c>
      <c r="C115" s="34" t="s">
        <v>277</v>
      </c>
      <c r="D115" s="38">
        <v>0</v>
      </c>
      <c r="E115" s="38">
        <v>0</v>
      </c>
      <c r="F115" s="38" t="s">
        <v>108</v>
      </c>
      <c r="G115" s="38" t="s">
        <v>108</v>
      </c>
      <c r="H115" s="38">
        <v>0</v>
      </c>
      <c r="I115" s="38">
        <v>0</v>
      </c>
      <c r="J115" s="38">
        <v>0</v>
      </c>
      <c r="K115" s="38">
        <v>0</v>
      </c>
      <c r="L115" s="38">
        <v>0.01</v>
      </c>
      <c r="M115" s="38">
        <v>0</v>
      </c>
      <c r="N115" s="38" t="s">
        <v>108</v>
      </c>
      <c r="O115" s="38" t="s">
        <v>108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 t="s">
        <v>108</v>
      </c>
      <c r="W115" s="38">
        <v>0</v>
      </c>
      <c r="X115" s="38" t="s">
        <v>108</v>
      </c>
      <c r="Y115" s="38" t="s">
        <v>108</v>
      </c>
      <c r="Z115" s="38">
        <v>0</v>
      </c>
      <c r="AA115" s="38">
        <v>0</v>
      </c>
      <c r="AB115" s="38">
        <v>0</v>
      </c>
      <c r="AC115" s="38">
        <v>0</v>
      </c>
      <c r="AD115" s="38">
        <v>0.08</v>
      </c>
      <c r="AE115" s="38">
        <v>0</v>
      </c>
      <c r="AF115" s="38">
        <v>0</v>
      </c>
      <c r="AG115" s="38">
        <v>0</v>
      </c>
      <c r="AH115" s="38">
        <v>0</v>
      </c>
      <c r="AI115" s="38">
        <v>0</v>
      </c>
      <c r="AJ115" s="38">
        <v>0</v>
      </c>
      <c r="AK115" s="38">
        <v>0</v>
      </c>
      <c r="AL115" s="38">
        <v>0</v>
      </c>
      <c r="AM115" s="38">
        <v>0</v>
      </c>
      <c r="AN115" s="38">
        <v>0</v>
      </c>
      <c r="AO115" s="38">
        <v>0</v>
      </c>
      <c r="AP115" s="38">
        <v>0</v>
      </c>
      <c r="AQ115" s="38">
        <v>0</v>
      </c>
      <c r="AR115" s="38">
        <v>0</v>
      </c>
      <c r="AS115" s="38">
        <v>0</v>
      </c>
      <c r="AT115" s="38">
        <v>0</v>
      </c>
      <c r="AU115" s="38">
        <v>0</v>
      </c>
      <c r="AV115" s="38">
        <v>0</v>
      </c>
      <c r="AW115" s="38">
        <v>0</v>
      </c>
      <c r="AX115" s="38">
        <v>0</v>
      </c>
      <c r="AY115" s="38">
        <v>0</v>
      </c>
      <c r="AZ115" s="38">
        <v>0</v>
      </c>
      <c r="BA115" s="38">
        <v>0</v>
      </c>
      <c r="BB115" s="38">
        <v>0</v>
      </c>
      <c r="BC115" s="38">
        <v>0</v>
      </c>
      <c r="BD115" s="38">
        <v>0</v>
      </c>
      <c r="BE115" s="38">
        <v>0</v>
      </c>
      <c r="BF115" s="38" t="s">
        <v>108</v>
      </c>
      <c r="BG115" s="38" t="s">
        <v>108</v>
      </c>
    </row>
    <row r="116" spans="1:59" s="6" customFormat="1" ht="85.5" customHeight="1" x14ac:dyDescent="0.25">
      <c r="A116" s="34" t="s">
        <v>164</v>
      </c>
      <c r="B116" s="34" t="s">
        <v>278</v>
      </c>
      <c r="C116" s="34" t="s">
        <v>279</v>
      </c>
      <c r="D116" s="38">
        <v>0</v>
      </c>
      <c r="E116" s="38">
        <v>0</v>
      </c>
      <c r="F116" s="38" t="s">
        <v>108</v>
      </c>
      <c r="G116" s="38" t="s">
        <v>108</v>
      </c>
      <c r="H116" s="38">
        <v>0</v>
      </c>
      <c r="I116" s="38">
        <v>0</v>
      </c>
      <c r="J116" s="38">
        <v>0</v>
      </c>
      <c r="K116" s="38">
        <v>0</v>
      </c>
      <c r="L116" s="38">
        <v>0.01</v>
      </c>
      <c r="M116" s="38">
        <v>0</v>
      </c>
      <c r="N116" s="38" t="s">
        <v>108</v>
      </c>
      <c r="O116" s="38" t="s">
        <v>108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 t="s">
        <v>108</v>
      </c>
      <c r="W116" s="38">
        <v>0</v>
      </c>
      <c r="X116" s="38" t="s">
        <v>108</v>
      </c>
      <c r="Y116" s="38" t="s">
        <v>108</v>
      </c>
      <c r="Z116" s="38">
        <v>0</v>
      </c>
      <c r="AA116" s="38">
        <v>0</v>
      </c>
      <c r="AB116" s="38">
        <v>0</v>
      </c>
      <c r="AC116" s="38">
        <v>0</v>
      </c>
      <c r="AD116" s="38">
        <v>0.12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>
        <v>0</v>
      </c>
      <c r="AK116" s="38">
        <v>0</v>
      </c>
      <c r="AL116" s="38">
        <v>0</v>
      </c>
      <c r="AM116" s="38">
        <v>0</v>
      </c>
      <c r="AN116" s="38">
        <v>0</v>
      </c>
      <c r="AO116" s="38">
        <v>0</v>
      </c>
      <c r="AP116" s="38">
        <v>0</v>
      </c>
      <c r="AQ116" s="38">
        <v>0</v>
      </c>
      <c r="AR116" s="38">
        <v>0</v>
      </c>
      <c r="AS116" s="38">
        <v>0</v>
      </c>
      <c r="AT116" s="38">
        <v>0</v>
      </c>
      <c r="AU116" s="38">
        <v>0</v>
      </c>
      <c r="AV116" s="38">
        <v>0</v>
      </c>
      <c r="AW116" s="38">
        <v>0</v>
      </c>
      <c r="AX116" s="38">
        <v>0</v>
      </c>
      <c r="AY116" s="38">
        <v>0</v>
      </c>
      <c r="AZ116" s="38">
        <v>0</v>
      </c>
      <c r="BA116" s="38">
        <v>0</v>
      </c>
      <c r="BB116" s="38">
        <v>0</v>
      </c>
      <c r="BC116" s="38">
        <v>0</v>
      </c>
      <c r="BD116" s="38">
        <v>0</v>
      </c>
      <c r="BE116" s="38">
        <v>0</v>
      </c>
      <c r="BF116" s="38" t="s">
        <v>108</v>
      </c>
      <c r="BG116" s="38" t="s">
        <v>108</v>
      </c>
    </row>
    <row r="117" spans="1:59" s="6" customFormat="1" ht="78.75" customHeight="1" x14ac:dyDescent="0.25">
      <c r="A117" s="34" t="s">
        <v>164</v>
      </c>
      <c r="B117" s="34" t="s">
        <v>280</v>
      </c>
      <c r="C117" s="34" t="s">
        <v>281</v>
      </c>
      <c r="D117" s="38">
        <v>0</v>
      </c>
      <c r="E117" s="38">
        <v>0</v>
      </c>
      <c r="F117" s="38" t="s">
        <v>108</v>
      </c>
      <c r="G117" s="38" t="s">
        <v>108</v>
      </c>
      <c r="H117" s="38">
        <v>0</v>
      </c>
      <c r="I117" s="38">
        <v>0</v>
      </c>
      <c r="J117" s="38">
        <v>0</v>
      </c>
      <c r="K117" s="38">
        <v>0</v>
      </c>
      <c r="L117" s="38">
        <v>8.0000000000000002E-3</v>
      </c>
      <c r="M117" s="38">
        <v>0</v>
      </c>
      <c r="N117" s="38" t="s">
        <v>108</v>
      </c>
      <c r="O117" s="38" t="s">
        <v>108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 t="s">
        <v>108</v>
      </c>
      <c r="W117" s="38">
        <v>0</v>
      </c>
      <c r="X117" s="38" t="s">
        <v>108</v>
      </c>
      <c r="Y117" s="38" t="s">
        <v>108</v>
      </c>
      <c r="Z117" s="38">
        <v>0</v>
      </c>
      <c r="AA117" s="38">
        <v>0</v>
      </c>
      <c r="AB117" s="38">
        <v>0</v>
      </c>
      <c r="AC117" s="38">
        <v>0</v>
      </c>
      <c r="AD117" s="38">
        <v>0.08</v>
      </c>
      <c r="AE117" s="38">
        <v>0</v>
      </c>
      <c r="AF117" s="38">
        <v>0</v>
      </c>
      <c r="AG117" s="38">
        <v>0</v>
      </c>
      <c r="AH117" s="38">
        <v>0</v>
      </c>
      <c r="AI117" s="38">
        <v>0</v>
      </c>
      <c r="AJ117" s="38">
        <v>0</v>
      </c>
      <c r="AK117" s="38">
        <v>0</v>
      </c>
      <c r="AL117" s="38">
        <v>0</v>
      </c>
      <c r="AM117" s="38">
        <v>0</v>
      </c>
      <c r="AN117" s="38">
        <v>0</v>
      </c>
      <c r="AO117" s="38">
        <v>0</v>
      </c>
      <c r="AP117" s="38">
        <v>0</v>
      </c>
      <c r="AQ117" s="38">
        <v>0</v>
      </c>
      <c r="AR117" s="38">
        <v>0</v>
      </c>
      <c r="AS117" s="38">
        <v>0</v>
      </c>
      <c r="AT117" s="38">
        <v>0</v>
      </c>
      <c r="AU117" s="38">
        <v>0</v>
      </c>
      <c r="AV117" s="38">
        <v>0</v>
      </c>
      <c r="AW117" s="38">
        <v>0</v>
      </c>
      <c r="AX117" s="38">
        <v>0</v>
      </c>
      <c r="AY117" s="38">
        <v>0</v>
      </c>
      <c r="AZ117" s="38">
        <v>0</v>
      </c>
      <c r="BA117" s="38">
        <v>0</v>
      </c>
      <c r="BB117" s="38">
        <v>0</v>
      </c>
      <c r="BC117" s="38">
        <v>0</v>
      </c>
      <c r="BD117" s="38">
        <v>0</v>
      </c>
      <c r="BE117" s="38">
        <v>0</v>
      </c>
      <c r="BF117" s="38" t="s">
        <v>108</v>
      </c>
      <c r="BG117" s="38" t="s">
        <v>108</v>
      </c>
    </row>
    <row r="118" spans="1:59" s="6" customFormat="1" ht="83.25" customHeight="1" x14ac:dyDescent="0.25">
      <c r="A118" s="34" t="s">
        <v>164</v>
      </c>
      <c r="B118" s="34" t="s">
        <v>282</v>
      </c>
      <c r="C118" s="34" t="s">
        <v>283</v>
      </c>
      <c r="D118" s="38">
        <v>0</v>
      </c>
      <c r="E118" s="38">
        <v>0</v>
      </c>
      <c r="F118" s="38" t="s">
        <v>108</v>
      </c>
      <c r="G118" s="38" t="s">
        <v>108</v>
      </c>
      <c r="H118" s="38">
        <v>0</v>
      </c>
      <c r="I118" s="38">
        <v>0</v>
      </c>
      <c r="J118" s="38">
        <v>0</v>
      </c>
      <c r="K118" s="38">
        <v>0</v>
      </c>
      <c r="L118" s="38">
        <v>1.4999999999999999E-2</v>
      </c>
      <c r="M118" s="38">
        <v>0</v>
      </c>
      <c r="N118" s="38" t="s">
        <v>108</v>
      </c>
      <c r="O118" s="38" t="s">
        <v>108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 t="s">
        <v>108</v>
      </c>
      <c r="W118" s="38">
        <v>0</v>
      </c>
      <c r="X118" s="38" t="s">
        <v>108</v>
      </c>
      <c r="Y118" s="38" t="s">
        <v>108</v>
      </c>
      <c r="Z118" s="38">
        <v>0</v>
      </c>
      <c r="AA118" s="38">
        <v>0</v>
      </c>
      <c r="AB118" s="38">
        <v>0</v>
      </c>
      <c r="AC118" s="38">
        <v>0</v>
      </c>
      <c r="AD118" s="38">
        <v>0.16500000000000001</v>
      </c>
      <c r="AE118" s="38">
        <v>0</v>
      </c>
      <c r="AF118" s="38">
        <v>0</v>
      </c>
      <c r="AG118" s="38">
        <v>0</v>
      </c>
      <c r="AH118" s="38">
        <v>0</v>
      </c>
      <c r="AI118" s="38">
        <v>0</v>
      </c>
      <c r="AJ118" s="38">
        <v>0</v>
      </c>
      <c r="AK118" s="38">
        <v>0</v>
      </c>
      <c r="AL118" s="38">
        <v>0</v>
      </c>
      <c r="AM118" s="38">
        <v>0</v>
      </c>
      <c r="AN118" s="38">
        <v>0</v>
      </c>
      <c r="AO118" s="38">
        <v>0</v>
      </c>
      <c r="AP118" s="38">
        <v>0</v>
      </c>
      <c r="AQ118" s="38">
        <v>0</v>
      </c>
      <c r="AR118" s="38">
        <v>0</v>
      </c>
      <c r="AS118" s="38">
        <v>0</v>
      </c>
      <c r="AT118" s="38">
        <v>0</v>
      </c>
      <c r="AU118" s="38">
        <v>0</v>
      </c>
      <c r="AV118" s="38">
        <v>0</v>
      </c>
      <c r="AW118" s="38">
        <v>0</v>
      </c>
      <c r="AX118" s="38">
        <v>0</v>
      </c>
      <c r="AY118" s="38">
        <v>0</v>
      </c>
      <c r="AZ118" s="38">
        <v>0</v>
      </c>
      <c r="BA118" s="38">
        <v>0</v>
      </c>
      <c r="BB118" s="38">
        <v>0</v>
      </c>
      <c r="BC118" s="38">
        <v>0</v>
      </c>
      <c r="BD118" s="38">
        <v>0</v>
      </c>
      <c r="BE118" s="38">
        <v>0</v>
      </c>
      <c r="BF118" s="38" t="s">
        <v>108</v>
      </c>
      <c r="BG118" s="38" t="s">
        <v>108</v>
      </c>
    </row>
    <row r="119" spans="1:59" s="6" customFormat="1" ht="78" customHeight="1" x14ac:dyDescent="0.25">
      <c r="A119" s="34" t="s">
        <v>164</v>
      </c>
      <c r="B119" s="34" t="s">
        <v>284</v>
      </c>
      <c r="C119" s="34" t="s">
        <v>285</v>
      </c>
      <c r="D119" s="38">
        <v>0</v>
      </c>
      <c r="E119" s="38">
        <v>0</v>
      </c>
      <c r="F119" s="38" t="s">
        <v>108</v>
      </c>
      <c r="G119" s="38" t="s">
        <v>108</v>
      </c>
      <c r="H119" s="38">
        <v>0</v>
      </c>
      <c r="I119" s="38">
        <v>0</v>
      </c>
      <c r="J119" s="38">
        <v>4.2999999999999997E-2</v>
      </c>
      <c r="K119" s="38">
        <v>0</v>
      </c>
      <c r="L119" s="38">
        <v>0</v>
      </c>
      <c r="M119" s="38">
        <v>0</v>
      </c>
      <c r="N119" s="38" t="s">
        <v>108</v>
      </c>
      <c r="O119" s="38" t="s">
        <v>108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 t="s">
        <v>108</v>
      </c>
      <c r="W119" s="38">
        <v>0</v>
      </c>
      <c r="X119" s="38" t="s">
        <v>108</v>
      </c>
      <c r="Y119" s="38" t="s">
        <v>108</v>
      </c>
      <c r="Z119" s="38">
        <v>0</v>
      </c>
      <c r="AA119" s="38">
        <v>0</v>
      </c>
      <c r="AB119" s="38">
        <v>0.621</v>
      </c>
      <c r="AC119" s="38">
        <v>0</v>
      </c>
      <c r="AD119" s="38">
        <v>0</v>
      </c>
      <c r="AE119" s="38">
        <v>0</v>
      </c>
      <c r="AF119" s="38">
        <v>0</v>
      </c>
      <c r="AG119" s="38">
        <v>0</v>
      </c>
      <c r="AH119" s="38">
        <v>0</v>
      </c>
      <c r="AI119" s="38">
        <v>0</v>
      </c>
      <c r="AJ119" s="38">
        <v>0</v>
      </c>
      <c r="AK119" s="38">
        <v>0</v>
      </c>
      <c r="AL119" s="38">
        <v>0</v>
      </c>
      <c r="AM119" s="38">
        <v>0</v>
      </c>
      <c r="AN119" s="38">
        <v>0</v>
      </c>
      <c r="AO119" s="38">
        <v>0</v>
      </c>
      <c r="AP119" s="38">
        <v>0</v>
      </c>
      <c r="AQ119" s="38">
        <v>0</v>
      </c>
      <c r="AR119" s="38">
        <v>0</v>
      </c>
      <c r="AS119" s="38">
        <v>0</v>
      </c>
      <c r="AT119" s="38">
        <v>0</v>
      </c>
      <c r="AU119" s="38">
        <v>0</v>
      </c>
      <c r="AV119" s="38">
        <v>0</v>
      </c>
      <c r="AW119" s="38">
        <v>0</v>
      </c>
      <c r="AX119" s="38">
        <v>0</v>
      </c>
      <c r="AY119" s="38">
        <v>0</v>
      </c>
      <c r="AZ119" s="38">
        <v>0</v>
      </c>
      <c r="BA119" s="38">
        <v>0</v>
      </c>
      <c r="BB119" s="38">
        <v>0</v>
      </c>
      <c r="BC119" s="38">
        <v>0</v>
      </c>
      <c r="BD119" s="38">
        <v>0</v>
      </c>
      <c r="BE119" s="38">
        <v>0</v>
      </c>
      <c r="BF119" s="38" t="s">
        <v>108</v>
      </c>
      <c r="BG119" s="38" t="s">
        <v>108</v>
      </c>
    </row>
    <row r="120" spans="1:59" s="6" customFormat="1" ht="77.25" customHeight="1" x14ac:dyDescent="0.25">
      <c r="A120" s="34" t="s">
        <v>164</v>
      </c>
      <c r="B120" s="34" t="s">
        <v>286</v>
      </c>
      <c r="C120" s="34" t="s">
        <v>287</v>
      </c>
      <c r="D120" s="38">
        <v>0</v>
      </c>
      <c r="E120" s="38">
        <v>0</v>
      </c>
      <c r="F120" s="38" t="s">
        <v>108</v>
      </c>
      <c r="G120" s="38" t="s">
        <v>108</v>
      </c>
      <c r="H120" s="38">
        <v>0</v>
      </c>
      <c r="I120" s="38">
        <v>0</v>
      </c>
      <c r="J120" s="38">
        <v>3.1E-2</v>
      </c>
      <c r="K120" s="38">
        <v>0</v>
      </c>
      <c r="L120" s="38">
        <v>0</v>
      </c>
      <c r="M120" s="38">
        <v>0</v>
      </c>
      <c r="N120" s="38" t="s">
        <v>108</v>
      </c>
      <c r="O120" s="38" t="s">
        <v>108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 t="s">
        <v>108</v>
      </c>
      <c r="W120" s="38">
        <v>0</v>
      </c>
      <c r="X120" s="38" t="s">
        <v>108</v>
      </c>
      <c r="Y120" s="38" t="s">
        <v>108</v>
      </c>
      <c r="Z120" s="38">
        <v>0</v>
      </c>
      <c r="AA120" s="38">
        <v>0</v>
      </c>
      <c r="AB120" s="38">
        <v>0.621</v>
      </c>
      <c r="AC120" s="38">
        <v>0</v>
      </c>
      <c r="AD120" s="38">
        <v>0</v>
      </c>
      <c r="AE120" s="38">
        <v>0</v>
      </c>
      <c r="AF120" s="38">
        <v>0</v>
      </c>
      <c r="AG120" s="38">
        <v>0</v>
      </c>
      <c r="AH120" s="38">
        <v>0</v>
      </c>
      <c r="AI120" s="38">
        <v>0</v>
      </c>
      <c r="AJ120" s="38">
        <v>0</v>
      </c>
      <c r="AK120" s="38">
        <v>0</v>
      </c>
      <c r="AL120" s="38">
        <v>0</v>
      </c>
      <c r="AM120" s="38">
        <v>0</v>
      </c>
      <c r="AN120" s="38">
        <v>0</v>
      </c>
      <c r="AO120" s="38">
        <v>0</v>
      </c>
      <c r="AP120" s="38">
        <v>0</v>
      </c>
      <c r="AQ120" s="38">
        <v>0</v>
      </c>
      <c r="AR120" s="38">
        <v>0</v>
      </c>
      <c r="AS120" s="38">
        <v>0</v>
      </c>
      <c r="AT120" s="38"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38">
        <v>0</v>
      </c>
      <c r="BB120" s="38">
        <v>0</v>
      </c>
      <c r="BC120" s="38">
        <v>0</v>
      </c>
      <c r="BD120" s="38">
        <v>0</v>
      </c>
      <c r="BE120" s="38">
        <v>0</v>
      </c>
      <c r="BF120" s="38" t="s">
        <v>108</v>
      </c>
      <c r="BG120" s="38" t="s">
        <v>108</v>
      </c>
    </row>
    <row r="121" spans="1:59" s="6" customFormat="1" ht="83.25" customHeight="1" x14ac:dyDescent="0.25">
      <c r="A121" s="34" t="s">
        <v>164</v>
      </c>
      <c r="B121" s="34" t="s">
        <v>288</v>
      </c>
      <c r="C121" s="34" t="s">
        <v>289</v>
      </c>
      <c r="D121" s="38">
        <v>0</v>
      </c>
      <c r="E121" s="38">
        <v>0</v>
      </c>
      <c r="F121" s="38" t="s">
        <v>108</v>
      </c>
      <c r="G121" s="38" t="s">
        <v>108</v>
      </c>
      <c r="H121" s="38">
        <v>0</v>
      </c>
      <c r="I121" s="38">
        <v>0</v>
      </c>
      <c r="J121" s="38">
        <v>1.0999999999999999E-2</v>
      </c>
      <c r="K121" s="38">
        <v>0</v>
      </c>
      <c r="L121" s="38">
        <v>0</v>
      </c>
      <c r="M121" s="38">
        <v>0</v>
      </c>
      <c r="N121" s="38" t="s">
        <v>108</v>
      </c>
      <c r="O121" s="38" t="s">
        <v>108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 t="s">
        <v>108</v>
      </c>
      <c r="W121" s="38">
        <v>0</v>
      </c>
      <c r="X121" s="38" t="s">
        <v>108</v>
      </c>
      <c r="Y121" s="38" t="s">
        <v>108</v>
      </c>
      <c r="Z121" s="38">
        <v>0</v>
      </c>
      <c r="AA121" s="38">
        <v>0</v>
      </c>
      <c r="AB121" s="38">
        <v>0.14000000000000001</v>
      </c>
      <c r="AC121" s="38">
        <v>0</v>
      </c>
      <c r="AD121" s="38">
        <v>0</v>
      </c>
      <c r="AE121" s="38">
        <v>0</v>
      </c>
      <c r="AF121" s="38">
        <v>0</v>
      </c>
      <c r="AG121" s="38">
        <v>0</v>
      </c>
      <c r="AH121" s="38">
        <v>0</v>
      </c>
      <c r="AI121" s="38">
        <v>0</v>
      </c>
      <c r="AJ121" s="38">
        <v>0</v>
      </c>
      <c r="AK121" s="38">
        <v>0</v>
      </c>
      <c r="AL121" s="38">
        <v>0</v>
      </c>
      <c r="AM121" s="38">
        <v>0</v>
      </c>
      <c r="AN121" s="38">
        <v>0</v>
      </c>
      <c r="AO121" s="38">
        <v>0</v>
      </c>
      <c r="AP121" s="38">
        <v>0</v>
      </c>
      <c r="AQ121" s="38">
        <v>0</v>
      </c>
      <c r="AR121" s="38">
        <v>0</v>
      </c>
      <c r="AS121" s="38">
        <v>0</v>
      </c>
      <c r="AT121" s="38">
        <v>0</v>
      </c>
      <c r="AU121" s="38">
        <v>0</v>
      </c>
      <c r="AV121" s="38">
        <v>0</v>
      </c>
      <c r="AW121" s="38">
        <v>0</v>
      </c>
      <c r="AX121" s="38">
        <v>0</v>
      </c>
      <c r="AY121" s="38">
        <v>0</v>
      </c>
      <c r="AZ121" s="38">
        <v>0</v>
      </c>
      <c r="BA121" s="38">
        <v>0</v>
      </c>
      <c r="BB121" s="38">
        <v>0</v>
      </c>
      <c r="BC121" s="38">
        <v>0</v>
      </c>
      <c r="BD121" s="38">
        <v>0</v>
      </c>
      <c r="BE121" s="38">
        <v>0</v>
      </c>
      <c r="BF121" s="38" t="s">
        <v>108</v>
      </c>
      <c r="BG121" s="38" t="s">
        <v>108</v>
      </c>
    </row>
    <row r="122" spans="1:59" s="6" customFormat="1" ht="78" customHeight="1" x14ac:dyDescent="0.25">
      <c r="A122" s="34" t="s">
        <v>164</v>
      </c>
      <c r="B122" s="34" t="s">
        <v>290</v>
      </c>
      <c r="C122" s="34" t="s">
        <v>291</v>
      </c>
      <c r="D122" s="38">
        <v>0</v>
      </c>
      <c r="E122" s="38">
        <v>0</v>
      </c>
      <c r="F122" s="38" t="s">
        <v>108</v>
      </c>
      <c r="G122" s="38" t="s">
        <v>108</v>
      </c>
      <c r="H122" s="38">
        <v>0</v>
      </c>
      <c r="I122" s="38">
        <v>0</v>
      </c>
      <c r="J122" s="38">
        <v>0</v>
      </c>
      <c r="K122" s="38">
        <v>0</v>
      </c>
      <c r="L122" s="38">
        <v>8.0000000000000002E-3</v>
      </c>
      <c r="M122" s="38">
        <v>0</v>
      </c>
      <c r="N122" s="38" t="s">
        <v>108</v>
      </c>
      <c r="O122" s="38" t="s">
        <v>108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 t="s">
        <v>108</v>
      </c>
      <c r="W122" s="38">
        <v>0</v>
      </c>
      <c r="X122" s="38" t="s">
        <v>108</v>
      </c>
      <c r="Y122" s="38" t="s">
        <v>108</v>
      </c>
      <c r="Z122" s="38">
        <v>0</v>
      </c>
      <c r="AA122" s="38">
        <v>0</v>
      </c>
      <c r="AB122" s="38">
        <v>0</v>
      </c>
      <c r="AC122" s="38">
        <v>0</v>
      </c>
      <c r="AD122" s="38">
        <v>0.08</v>
      </c>
      <c r="AE122" s="38">
        <v>0</v>
      </c>
      <c r="AF122" s="38">
        <v>0</v>
      </c>
      <c r="AG122" s="38">
        <v>0</v>
      </c>
      <c r="AH122" s="38">
        <v>0</v>
      </c>
      <c r="AI122" s="38">
        <v>0</v>
      </c>
      <c r="AJ122" s="38">
        <v>0</v>
      </c>
      <c r="AK122" s="38">
        <v>0</v>
      </c>
      <c r="AL122" s="38">
        <v>0</v>
      </c>
      <c r="AM122" s="38">
        <v>0</v>
      </c>
      <c r="AN122" s="38">
        <v>0</v>
      </c>
      <c r="AO122" s="38">
        <v>0</v>
      </c>
      <c r="AP122" s="38">
        <v>0</v>
      </c>
      <c r="AQ122" s="38">
        <v>0</v>
      </c>
      <c r="AR122" s="38">
        <v>0</v>
      </c>
      <c r="AS122" s="38">
        <v>0</v>
      </c>
      <c r="AT122" s="38">
        <v>0</v>
      </c>
      <c r="AU122" s="38">
        <v>0</v>
      </c>
      <c r="AV122" s="38">
        <v>0</v>
      </c>
      <c r="AW122" s="38">
        <v>0</v>
      </c>
      <c r="AX122" s="38">
        <v>0</v>
      </c>
      <c r="AY122" s="38">
        <v>0</v>
      </c>
      <c r="AZ122" s="38">
        <v>0</v>
      </c>
      <c r="BA122" s="38">
        <v>0</v>
      </c>
      <c r="BB122" s="38">
        <v>0</v>
      </c>
      <c r="BC122" s="38">
        <v>0</v>
      </c>
      <c r="BD122" s="38">
        <v>0</v>
      </c>
      <c r="BE122" s="38">
        <v>0</v>
      </c>
      <c r="BF122" s="38" t="s">
        <v>108</v>
      </c>
      <c r="BG122" s="38" t="s">
        <v>108</v>
      </c>
    </row>
    <row r="123" spans="1:59" s="6" customFormat="1" ht="83.25" customHeight="1" x14ac:dyDescent="0.25">
      <c r="A123" s="34" t="s">
        <v>164</v>
      </c>
      <c r="B123" s="34" t="s">
        <v>292</v>
      </c>
      <c r="C123" s="34" t="s">
        <v>293</v>
      </c>
      <c r="D123" s="38">
        <v>0</v>
      </c>
      <c r="E123" s="38">
        <v>0</v>
      </c>
      <c r="F123" s="38" t="s">
        <v>108</v>
      </c>
      <c r="G123" s="38" t="s">
        <v>108</v>
      </c>
      <c r="H123" s="38">
        <v>0</v>
      </c>
      <c r="I123" s="38">
        <v>0</v>
      </c>
      <c r="J123" s="38">
        <v>0</v>
      </c>
      <c r="K123" s="38">
        <v>0</v>
      </c>
      <c r="L123" s="38">
        <v>-0.74</v>
      </c>
      <c r="M123" s="38">
        <v>0</v>
      </c>
      <c r="N123" s="38" t="s">
        <v>108</v>
      </c>
      <c r="O123" s="38" t="s">
        <v>108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 t="s">
        <v>108</v>
      </c>
      <c r="W123" s="38">
        <v>0</v>
      </c>
      <c r="X123" s="38" t="s">
        <v>108</v>
      </c>
      <c r="Y123" s="38" t="s">
        <v>108</v>
      </c>
      <c r="Z123" s="38">
        <v>0</v>
      </c>
      <c r="AA123" s="38">
        <v>0</v>
      </c>
      <c r="AB123" s="38">
        <v>0</v>
      </c>
      <c r="AC123" s="38">
        <v>0</v>
      </c>
      <c r="AD123" s="38">
        <v>0.09</v>
      </c>
      <c r="AE123" s="38">
        <v>0</v>
      </c>
      <c r="AF123" s="38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38">
        <v>0</v>
      </c>
      <c r="AN123" s="38">
        <v>0</v>
      </c>
      <c r="AO123" s="38">
        <v>0</v>
      </c>
      <c r="AP123" s="38">
        <v>0</v>
      </c>
      <c r="AQ123" s="38">
        <v>0</v>
      </c>
      <c r="AR123" s="38">
        <v>0</v>
      </c>
      <c r="AS123" s="38">
        <v>0</v>
      </c>
      <c r="AT123" s="38"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v>0</v>
      </c>
      <c r="AZ123" s="38">
        <v>0</v>
      </c>
      <c r="BA123" s="38">
        <v>0</v>
      </c>
      <c r="BB123" s="38">
        <v>0</v>
      </c>
      <c r="BC123" s="38">
        <v>0</v>
      </c>
      <c r="BD123" s="38">
        <v>0</v>
      </c>
      <c r="BE123" s="38">
        <v>0</v>
      </c>
      <c r="BF123" s="38" t="s">
        <v>108</v>
      </c>
      <c r="BG123" s="38" t="s">
        <v>108</v>
      </c>
    </row>
    <row r="124" spans="1:59" s="6" customFormat="1" ht="108.75" customHeight="1" x14ac:dyDescent="0.25">
      <c r="A124" s="34" t="s">
        <v>164</v>
      </c>
      <c r="B124" s="34" t="s">
        <v>294</v>
      </c>
      <c r="C124" s="34" t="s">
        <v>295</v>
      </c>
      <c r="D124" s="38">
        <v>0</v>
      </c>
      <c r="E124" s="38">
        <v>0</v>
      </c>
      <c r="F124" s="38" t="s">
        <v>108</v>
      </c>
      <c r="G124" s="38" t="s">
        <v>108</v>
      </c>
      <c r="H124" s="38">
        <v>0</v>
      </c>
      <c r="I124" s="38">
        <v>0</v>
      </c>
      <c r="J124" s="38">
        <v>0</v>
      </c>
      <c r="K124" s="38">
        <v>0</v>
      </c>
      <c r="L124" s="38">
        <v>1.0999999999999999E-2</v>
      </c>
      <c r="M124" s="38">
        <v>0</v>
      </c>
      <c r="N124" s="38" t="s">
        <v>108</v>
      </c>
      <c r="O124" s="38" t="s">
        <v>108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 t="s">
        <v>108</v>
      </c>
      <c r="W124" s="38">
        <v>0</v>
      </c>
      <c r="X124" s="38" t="s">
        <v>108</v>
      </c>
      <c r="Y124" s="38" t="s">
        <v>108</v>
      </c>
      <c r="Z124" s="38">
        <v>0</v>
      </c>
      <c r="AA124" s="38">
        <v>0</v>
      </c>
      <c r="AB124" s="38">
        <v>0</v>
      </c>
      <c r="AC124" s="38">
        <v>0</v>
      </c>
      <c r="AD124" s="38">
        <v>0.115</v>
      </c>
      <c r="AE124" s="38">
        <v>0</v>
      </c>
      <c r="AF124" s="38">
        <v>0</v>
      </c>
      <c r="AG124" s="38">
        <v>0</v>
      </c>
      <c r="AH124" s="38">
        <v>0</v>
      </c>
      <c r="AI124" s="38">
        <v>0</v>
      </c>
      <c r="AJ124" s="38">
        <v>0</v>
      </c>
      <c r="AK124" s="38">
        <v>0</v>
      </c>
      <c r="AL124" s="38">
        <v>0</v>
      </c>
      <c r="AM124" s="38">
        <v>0</v>
      </c>
      <c r="AN124" s="38">
        <v>0</v>
      </c>
      <c r="AO124" s="38">
        <v>0</v>
      </c>
      <c r="AP124" s="38">
        <v>0</v>
      </c>
      <c r="AQ124" s="38">
        <v>0</v>
      </c>
      <c r="AR124" s="38">
        <v>0</v>
      </c>
      <c r="AS124" s="38">
        <v>0</v>
      </c>
      <c r="AT124" s="38"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v>0</v>
      </c>
      <c r="AZ124" s="38">
        <v>0</v>
      </c>
      <c r="BA124" s="38">
        <v>0</v>
      </c>
      <c r="BB124" s="38">
        <v>0</v>
      </c>
      <c r="BC124" s="38">
        <v>0</v>
      </c>
      <c r="BD124" s="38">
        <v>0</v>
      </c>
      <c r="BE124" s="38">
        <v>0</v>
      </c>
      <c r="BF124" s="38" t="s">
        <v>108</v>
      </c>
      <c r="BG124" s="38" t="s">
        <v>108</v>
      </c>
    </row>
    <row r="125" spans="1:59" s="6" customFormat="1" ht="83.25" customHeight="1" x14ac:dyDescent="0.25">
      <c r="A125" s="34" t="s">
        <v>164</v>
      </c>
      <c r="B125" s="34" t="s">
        <v>296</v>
      </c>
      <c r="C125" s="34" t="s">
        <v>297</v>
      </c>
      <c r="D125" s="38">
        <v>0</v>
      </c>
      <c r="E125" s="38">
        <v>0</v>
      </c>
      <c r="F125" s="38" t="s">
        <v>108</v>
      </c>
      <c r="G125" s="38" t="s">
        <v>108</v>
      </c>
      <c r="H125" s="38">
        <v>0</v>
      </c>
      <c r="I125" s="38">
        <v>0</v>
      </c>
      <c r="J125" s="38">
        <v>0</v>
      </c>
      <c r="K125" s="38">
        <v>0</v>
      </c>
      <c r="L125" s="38">
        <v>1.4E-2</v>
      </c>
      <c r="M125" s="38">
        <v>0</v>
      </c>
      <c r="N125" s="38" t="s">
        <v>108</v>
      </c>
      <c r="O125" s="38" t="s">
        <v>108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 t="s">
        <v>108</v>
      </c>
      <c r="W125" s="38">
        <v>0</v>
      </c>
      <c r="X125" s="38" t="s">
        <v>108</v>
      </c>
      <c r="Y125" s="38" t="s">
        <v>108</v>
      </c>
      <c r="Z125" s="38">
        <v>0</v>
      </c>
      <c r="AA125" s="38">
        <v>0</v>
      </c>
      <c r="AB125" s="38">
        <v>0</v>
      </c>
      <c r="AC125" s="38">
        <v>0</v>
      </c>
      <c r="AD125" s="38">
        <v>0.15</v>
      </c>
      <c r="AE125" s="38">
        <v>0</v>
      </c>
      <c r="AF125" s="38">
        <v>0</v>
      </c>
      <c r="AG125" s="38">
        <v>0</v>
      </c>
      <c r="AH125" s="38">
        <v>0</v>
      </c>
      <c r="AI125" s="38">
        <v>0</v>
      </c>
      <c r="AJ125" s="38">
        <v>0</v>
      </c>
      <c r="AK125" s="38">
        <v>0</v>
      </c>
      <c r="AL125" s="38">
        <v>0</v>
      </c>
      <c r="AM125" s="38">
        <v>0</v>
      </c>
      <c r="AN125" s="38">
        <v>0</v>
      </c>
      <c r="AO125" s="38">
        <v>0</v>
      </c>
      <c r="AP125" s="38">
        <v>0</v>
      </c>
      <c r="AQ125" s="38">
        <v>0</v>
      </c>
      <c r="AR125" s="38">
        <v>0</v>
      </c>
      <c r="AS125" s="38">
        <v>0</v>
      </c>
      <c r="AT125" s="38">
        <v>0</v>
      </c>
      <c r="AU125" s="38">
        <v>0</v>
      </c>
      <c r="AV125" s="38">
        <v>0</v>
      </c>
      <c r="AW125" s="38">
        <v>0</v>
      </c>
      <c r="AX125" s="38">
        <v>0</v>
      </c>
      <c r="AY125" s="38">
        <v>0</v>
      </c>
      <c r="AZ125" s="38">
        <v>0</v>
      </c>
      <c r="BA125" s="38">
        <v>0</v>
      </c>
      <c r="BB125" s="38">
        <v>0</v>
      </c>
      <c r="BC125" s="38">
        <v>0</v>
      </c>
      <c r="BD125" s="38">
        <v>0</v>
      </c>
      <c r="BE125" s="38">
        <v>0</v>
      </c>
      <c r="BF125" s="38" t="s">
        <v>108</v>
      </c>
      <c r="BG125" s="38" t="s">
        <v>108</v>
      </c>
    </row>
    <row r="126" spans="1:59" s="6" customFormat="1" ht="92.25" customHeight="1" x14ac:dyDescent="0.25">
      <c r="A126" s="34" t="s">
        <v>164</v>
      </c>
      <c r="B126" s="34" t="s">
        <v>298</v>
      </c>
      <c r="C126" s="34" t="s">
        <v>299</v>
      </c>
      <c r="D126" s="38">
        <v>0</v>
      </c>
      <c r="E126" s="38">
        <v>0</v>
      </c>
      <c r="F126" s="38" t="s">
        <v>108</v>
      </c>
      <c r="G126" s="38" t="s">
        <v>108</v>
      </c>
      <c r="H126" s="38">
        <v>0</v>
      </c>
      <c r="I126" s="38">
        <v>0</v>
      </c>
      <c r="J126" s="38">
        <v>0</v>
      </c>
      <c r="K126" s="38">
        <v>0</v>
      </c>
      <c r="L126" s="38">
        <v>1.7000000000000001E-2</v>
      </c>
      <c r="M126" s="38">
        <v>0</v>
      </c>
      <c r="N126" s="38" t="s">
        <v>108</v>
      </c>
      <c r="O126" s="38" t="s">
        <v>108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 t="s">
        <v>108</v>
      </c>
      <c r="W126" s="38">
        <v>0</v>
      </c>
      <c r="X126" s="38" t="s">
        <v>108</v>
      </c>
      <c r="Y126" s="38" t="s">
        <v>108</v>
      </c>
      <c r="Z126" s="38">
        <v>0</v>
      </c>
      <c r="AA126" s="38">
        <v>0</v>
      </c>
      <c r="AB126" s="38">
        <v>0</v>
      </c>
      <c r="AC126" s="38">
        <v>0</v>
      </c>
      <c r="AD126" s="38">
        <v>0.14499999999999999</v>
      </c>
      <c r="AE126" s="38">
        <v>0</v>
      </c>
      <c r="AF126" s="38">
        <v>0</v>
      </c>
      <c r="AG126" s="38">
        <v>0</v>
      </c>
      <c r="AH126" s="38">
        <v>0</v>
      </c>
      <c r="AI126" s="38">
        <v>0</v>
      </c>
      <c r="AJ126" s="38">
        <v>0</v>
      </c>
      <c r="AK126" s="38">
        <v>0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38">
        <v>0</v>
      </c>
      <c r="AS126" s="38">
        <v>0</v>
      </c>
      <c r="AT126" s="38">
        <v>0</v>
      </c>
      <c r="AU126" s="38">
        <v>0</v>
      </c>
      <c r="AV126" s="38">
        <v>0</v>
      </c>
      <c r="AW126" s="38">
        <v>0</v>
      </c>
      <c r="AX126" s="38">
        <v>0</v>
      </c>
      <c r="AY126" s="38">
        <v>0</v>
      </c>
      <c r="AZ126" s="38">
        <v>0</v>
      </c>
      <c r="BA126" s="38">
        <v>0</v>
      </c>
      <c r="BB126" s="38">
        <v>0</v>
      </c>
      <c r="BC126" s="38">
        <v>0</v>
      </c>
      <c r="BD126" s="38">
        <v>0</v>
      </c>
      <c r="BE126" s="38">
        <v>0</v>
      </c>
      <c r="BF126" s="38" t="s">
        <v>108</v>
      </c>
      <c r="BG126" s="38" t="s">
        <v>108</v>
      </c>
    </row>
    <row r="127" spans="1:59" s="6" customFormat="1" ht="82.5" customHeight="1" x14ac:dyDescent="0.25">
      <c r="A127" s="34" t="s">
        <v>164</v>
      </c>
      <c r="B127" s="34" t="s">
        <v>300</v>
      </c>
      <c r="C127" s="34" t="s">
        <v>301</v>
      </c>
      <c r="D127" s="38">
        <v>0</v>
      </c>
      <c r="E127" s="38">
        <v>0</v>
      </c>
      <c r="F127" s="38" t="s">
        <v>108</v>
      </c>
      <c r="G127" s="38" t="s">
        <v>108</v>
      </c>
      <c r="H127" s="38">
        <v>0</v>
      </c>
      <c r="I127" s="38">
        <v>0</v>
      </c>
      <c r="J127" s="38">
        <v>0</v>
      </c>
      <c r="K127" s="38">
        <v>0</v>
      </c>
      <c r="L127" s="38">
        <v>8.9999999999999993E-3</v>
      </c>
      <c r="M127" s="38">
        <v>0</v>
      </c>
      <c r="N127" s="38" t="s">
        <v>108</v>
      </c>
      <c r="O127" s="38" t="s">
        <v>108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 t="s">
        <v>108</v>
      </c>
      <c r="W127" s="38">
        <v>0</v>
      </c>
      <c r="X127" s="38" t="s">
        <v>108</v>
      </c>
      <c r="Y127" s="38" t="s">
        <v>108</v>
      </c>
      <c r="Z127" s="38">
        <v>0</v>
      </c>
      <c r="AA127" s="38">
        <v>0</v>
      </c>
      <c r="AB127" s="38">
        <v>0</v>
      </c>
      <c r="AC127" s="38">
        <v>0</v>
      </c>
      <c r="AD127" s="38">
        <v>8.5000000000000006E-2</v>
      </c>
      <c r="AE127" s="38">
        <v>0</v>
      </c>
      <c r="AF127" s="38">
        <v>0</v>
      </c>
      <c r="AG127" s="38">
        <v>0</v>
      </c>
      <c r="AH127" s="38">
        <v>0</v>
      </c>
      <c r="AI127" s="38">
        <v>0</v>
      </c>
      <c r="AJ127" s="38">
        <v>0</v>
      </c>
      <c r="AK127" s="38">
        <v>0</v>
      </c>
      <c r="AL127" s="38">
        <v>0</v>
      </c>
      <c r="AM127" s="38">
        <v>0</v>
      </c>
      <c r="AN127" s="38">
        <v>0</v>
      </c>
      <c r="AO127" s="38">
        <v>0</v>
      </c>
      <c r="AP127" s="38">
        <v>0</v>
      </c>
      <c r="AQ127" s="38">
        <v>0</v>
      </c>
      <c r="AR127" s="38">
        <v>0</v>
      </c>
      <c r="AS127" s="38">
        <v>0</v>
      </c>
      <c r="AT127" s="38">
        <v>0</v>
      </c>
      <c r="AU127" s="38">
        <v>0</v>
      </c>
      <c r="AV127" s="38">
        <v>0</v>
      </c>
      <c r="AW127" s="38">
        <v>0</v>
      </c>
      <c r="AX127" s="38">
        <v>0</v>
      </c>
      <c r="AY127" s="38">
        <v>0</v>
      </c>
      <c r="AZ127" s="38">
        <v>0</v>
      </c>
      <c r="BA127" s="38">
        <v>0</v>
      </c>
      <c r="BB127" s="38">
        <v>0</v>
      </c>
      <c r="BC127" s="38">
        <v>0</v>
      </c>
      <c r="BD127" s="38">
        <v>0</v>
      </c>
      <c r="BE127" s="38">
        <v>0</v>
      </c>
      <c r="BF127" s="38" t="s">
        <v>108</v>
      </c>
      <c r="BG127" s="38" t="s">
        <v>108</v>
      </c>
    </row>
    <row r="128" spans="1:59" s="6" customFormat="1" ht="88.5" customHeight="1" x14ac:dyDescent="0.25">
      <c r="A128" s="34" t="s">
        <v>164</v>
      </c>
      <c r="B128" s="34" t="s">
        <v>302</v>
      </c>
      <c r="C128" s="34" t="s">
        <v>303</v>
      </c>
      <c r="D128" s="38">
        <v>0</v>
      </c>
      <c r="E128" s="38">
        <v>0</v>
      </c>
      <c r="F128" s="38" t="s">
        <v>108</v>
      </c>
      <c r="G128" s="38" t="s">
        <v>108</v>
      </c>
      <c r="H128" s="38">
        <v>0</v>
      </c>
      <c r="I128" s="38">
        <v>0</v>
      </c>
      <c r="J128" s="38">
        <v>0</v>
      </c>
      <c r="K128" s="38">
        <v>0</v>
      </c>
      <c r="L128" s="38">
        <v>0.02</v>
      </c>
      <c r="M128" s="38">
        <v>0</v>
      </c>
      <c r="N128" s="38" t="s">
        <v>108</v>
      </c>
      <c r="O128" s="38" t="s">
        <v>108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 t="s">
        <v>108</v>
      </c>
      <c r="W128" s="38">
        <v>0</v>
      </c>
      <c r="X128" s="38" t="s">
        <v>108</v>
      </c>
      <c r="Y128" s="38" t="s">
        <v>108</v>
      </c>
      <c r="Z128" s="38">
        <v>0</v>
      </c>
      <c r="AA128" s="38">
        <v>0</v>
      </c>
      <c r="AB128" s="38">
        <v>0</v>
      </c>
      <c r="AC128" s="38">
        <v>0</v>
      </c>
      <c r="AD128" s="38">
        <v>9.5000000000000001E-2</v>
      </c>
      <c r="AE128" s="38">
        <v>0</v>
      </c>
      <c r="AF128" s="38">
        <v>0</v>
      </c>
      <c r="AG128" s="38">
        <v>0</v>
      </c>
      <c r="AH128" s="38">
        <v>0</v>
      </c>
      <c r="AI128" s="38">
        <v>0</v>
      </c>
      <c r="AJ128" s="38">
        <v>0</v>
      </c>
      <c r="AK128" s="38">
        <v>0</v>
      </c>
      <c r="AL128" s="38">
        <v>0</v>
      </c>
      <c r="AM128" s="38">
        <v>0</v>
      </c>
      <c r="AN128" s="38">
        <v>0</v>
      </c>
      <c r="AO128" s="38">
        <v>0</v>
      </c>
      <c r="AP128" s="38">
        <v>0</v>
      </c>
      <c r="AQ128" s="38">
        <v>0</v>
      </c>
      <c r="AR128" s="38">
        <v>0</v>
      </c>
      <c r="AS128" s="38">
        <v>0</v>
      </c>
      <c r="AT128" s="38">
        <v>0</v>
      </c>
      <c r="AU128" s="38">
        <v>0</v>
      </c>
      <c r="AV128" s="38">
        <v>0</v>
      </c>
      <c r="AW128" s="38">
        <v>0</v>
      </c>
      <c r="AX128" s="38">
        <v>0</v>
      </c>
      <c r="AY128" s="38">
        <v>0</v>
      </c>
      <c r="AZ128" s="38">
        <v>0</v>
      </c>
      <c r="BA128" s="38">
        <v>0</v>
      </c>
      <c r="BB128" s="38">
        <v>0</v>
      </c>
      <c r="BC128" s="38">
        <v>0</v>
      </c>
      <c r="BD128" s="38">
        <v>0</v>
      </c>
      <c r="BE128" s="38">
        <v>0</v>
      </c>
      <c r="BF128" s="38" t="s">
        <v>108</v>
      </c>
      <c r="BG128" s="38" t="s">
        <v>108</v>
      </c>
    </row>
    <row r="129" spans="1:59" s="6" customFormat="1" ht="86.25" customHeight="1" x14ac:dyDescent="0.25">
      <c r="A129" s="34" t="s">
        <v>164</v>
      </c>
      <c r="B129" s="34" t="s">
        <v>304</v>
      </c>
      <c r="C129" s="34" t="s">
        <v>305</v>
      </c>
      <c r="D129" s="38">
        <v>0</v>
      </c>
      <c r="E129" s="38">
        <v>0</v>
      </c>
      <c r="F129" s="38" t="s">
        <v>108</v>
      </c>
      <c r="G129" s="38" t="s">
        <v>108</v>
      </c>
      <c r="H129" s="38">
        <v>0</v>
      </c>
      <c r="I129" s="38">
        <v>0</v>
      </c>
      <c r="J129" s="38">
        <v>0</v>
      </c>
      <c r="K129" s="38">
        <v>0</v>
      </c>
      <c r="L129" s="38">
        <v>0.01</v>
      </c>
      <c r="M129" s="38">
        <v>0</v>
      </c>
      <c r="N129" s="38" t="s">
        <v>108</v>
      </c>
      <c r="O129" s="38" t="s">
        <v>108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 t="s">
        <v>108</v>
      </c>
      <c r="W129" s="38">
        <v>0</v>
      </c>
      <c r="X129" s="38" t="s">
        <v>108</v>
      </c>
      <c r="Y129" s="38" t="s">
        <v>108</v>
      </c>
      <c r="Z129" s="38">
        <v>0</v>
      </c>
      <c r="AA129" s="38">
        <v>0</v>
      </c>
      <c r="AB129" s="38">
        <v>0</v>
      </c>
      <c r="AC129" s="38">
        <v>0</v>
      </c>
      <c r="AD129" s="38">
        <v>0.22</v>
      </c>
      <c r="AE129" s="38">
        <v>0</v>
      </c>
      <c r="AF129" s="38">
        <v>0</v>
      </c>
      <c r="AG129" s="38">
        <v>0</v>
      </c>
      <c r="AH129" s="38">
        <v>0</v>
      </c>
      <c r="AI129" s="38">
        <v>0</v>
      </c>
      <c r="AJ129" s="38">
        <v>0</v>
      </c>
      <c r="AK129" s="38">
        <v>0</v>
      </c>
      <c r="AL129" s="38">
        <v>0</v>
      </c>
      <c r="AM129" s="38">
        <v>0</v>
      </c>
      <c r="AN129" s="38">
        <v>0</v>
      </c>
      <c r="AO129" s="38">
        <v>0</v>
      </c>
      <c r="AP129" s="38">
        <v>0</v>
      </c>
      <c r="AQ129" s="38">
        <v>0</v>
      </c>
      <c r="AR129" s="38">
        <v>0</v>
      </c>
      <c r="AS129" s="38">
        <v>0</v>
      </c>
      <c r="AT129" s="38">
        <v>0</v>
      </c>
      <c r="AU129" s="38">
        <v>0</v>
      </c>
      <c r="AV129" s="38">
        <v>0</v>
      </c>
      <c r="AW129" s="38">
        <v>0</v>
      </c>
      <c r="AX129" s="38">
        <v>0</v>
      </c>
      <c r="AY129" s="38">
        <v>0</v>
      </c>
      <c r="AZ129" s="38">
        <v>0</v>
      </c>
      <c r="BA129" s="38">
        <v>0</v>
      </c>
      <c r="BB129" s="38">
        <v>0</v>
      </c>
      <c r="BC129" s="38">
        <v>0</v>
      </c>
      <c r="BD129" s="38">
        <v>0</v>
      </c>
      <c r="BE129" s="38">
        <v>0</v>
      </c>
      <c r="BF129" s="38" t="s">
        <v>108</v>
      </c>
      <c r="BG129" s="38" t="s">
        <v>108</v>
      </c>
    </row>
    <row r="130" spans="1:59" s="6" customFormat="1" ht="81" customHeight="1" x14ac:dyDescent="0.25">
      <c r="A130" s="34" t="s">
        <v>164</v>
      </c>
      <c r="B130" s="34" t="s">
        <v>306</v>
      </c>
      <c r="C130" s="34" t="s">
        <v>307</v>
      </c>
      <c r="D130" s="38">
        <v>0</v>
      </c>
      <c r="E130" s="38">
        <v>0</v>
      </c>
      <c r="F130" s="38" t="s">
        <v>108</v>
      </c>
      <c r="G130" s="38" t="s">
        <v>108</v>
      </c>
      <c r="H130" s="38">
        <v>0</v>
      </c>
      <c r="I130" s="38">
        <v>0</v>
      </c>
      <c r="J130" s="38">
        <v>0</v>
      </c>
      <c r="K130" s="38">
        <v>0</v>
      </c>
      <c r="L130" s="38">
        <v>1.7999999999999999E-2</v>
      </c>
      <c r="M130" s="38">
        <v>0</v>
      </c>
      <c r="N130" s="38" t="s">
        <v>108</v>
      </c>
      <c r="O130" s="38" t="s">
        <v>108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 t="s">
        <v>108</v>
      </c>
      <c r="W130" s="38">
        <v>0</v>
      </c>
      <c r="X130" s="38" t="s">
        <v>108</v>
      </c>
      <c r="Y130" s="38" t="s">
        <v>108</v>
      </c>
      <c r="Z130" s="38">
        <v>0</v>
      </c>
      <c r="AA130" s="38">
        <v>0</v>
      </c>
      <c r="AB130" s="38">
        <v>0</v>
      </c>
      <c r="AC130" s="38">
        <v>0</v>
      </c>
      <c r="AD130" s="38">
        <v>8.3000000000000004E-2</v>
      </c>
      <c r="AE130" s="38">
        <v>0</v>
      </c>
      <c r="AF130" s="38">
        <v>0</v>
      </c>
      <c r="AG130" s="38">
        <v>0</v>
      </c>
      <c r="AH130" s="38">
        <v>0</v>
      </c>
      <c r="AI130" s="38">
        <v>0</v>
      </c>
      <c r="AJ130" s="38"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0</v>
      </c>
      <c r="AT130" s="38"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v>0</v>
      </c>
      <c r="AZ130" s="38">
        <v>0</v>
      </c>
      <c r="BA130" s="38">
        <v>0</v>
      </c>
      <c r="BB130" s="38">
        <v>0</v>
      </c>
      <c r="BC130" s="38">
        <v>0</v>
      </c>
      <c r="BD130" s="38">
        <v>0</v>
      </c>
      <c r="BE130" s="38">
        <v>0</v>
      </c>
      <c r="BF130" s="38" t="s">
        <v>108</v>
      </c>
      <c r="BG130" s="38" t="s">
        <v>108</v>
      </c>
    </row>
    <row r="131" spans="1:59" s="6" customFormat="1" ht="86.25" customHeight="1" x14ac:dyDescent="0.25">
      <c r="A131" s="34" t="s">
        <v>164</v>
      </c>
      <c r="B131" s="34" t="s">
        <v>308</v>
      </c>
      <c r="C131" s="34" t="s">
        <v>309</v>
      </c>
      <c r="D131" s="38">
        <v>0</v>
      </c>
      <c r="E131" s="38">
        <v>0</v>
      </c>
      <c r="F131" s="38" t="s">
        <v>108</v>
      </c>
      <c r="G131" s="38" t="s">
        <v>108</v>
      </c>
      <c r="H131" s="38">
        <v>0</v>
      </c>
      <c r="I131" s="38">
        <v>0</v>
      </c>
      <c r="J131" s="38">
        <v>0</v>
      </c>
      <c r="K131" s="38">
        <v>0</v>
      </c>
      <c r="L131" s="38">
        <v>0.01</v>
      </c>
      <c r="M131" s="38">
        <v>0</v>
      </c>
      <c r="N131" s="38" t="s">
        <v>108</v>
      </c>
      <c r="O131" s="38" t="s">
        <v>108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 t="s">
        <v>108</v>
      </c>
      <c r="W131" s="38">
        <v>0</v>
      </c>
      <c r="X131" s="38" t="s">
        <v>108</v>
      </c>
      <c r="Y131" s="38" t="s">
        <v>108</v>
      </c>
      <c r="Z131" s="38">
        <v>0</v>
      </c>
      <c r="AA131" s="38">
        <v>0</v>
      </c>
      <c r="AB131" s="38">
        <v>0</v>
      </c>
      <c r="AC131" s="38">
        <v>0</v>
      </c>
      <c r="AD131" s="38">
        <v>0.22</v>
      </c>
      <c r="AE131" s="38">
        <v>0</v>
      </c>
      <c r="AF131" s="38">
        <v>0</v>
      </c>
      <c r="AG131" s="38">
        <v>0</v>
      </c>
      <c r="AH131" s="38">
        <v>0</v>
      </c>
      <c r="AI131" s="38">
        <v>0</v>
      </c>
      <c r="AJ131" s="38">
        <v>0</v>
      </c>
      <c r="AK131" s="38">
        <v>0</v>
      </c>
      <c r="AL131" s="38">
        <v>0</v>
      </c>
      <c r="AM131" s="38">
        <v>0</v>
      </c>
      <c r="AN131" s="38">
        <v>0</v>
      </c>
      <c r="AO131" s="38">
        <v>0</v>
      </c>
      <c r="AP131" s="38">
        <v>0</v>
      </c>
      <c r="AQ131" s="38">
        <v>0</v>
      </c>
      <c r="AR131" s="38">
        <v>0</v>
      </c>
      <c r="AS131" s="38">
        <v>0</v>
      </c>
      <c r="AT131" s="38">
        <v>0</v>
      </c>
      <c r="AU131" s="38">
        <v>0</v>
      </c>
      <c r="AV131" s="38">
        <v>0</v>
      </c>
      <c r="AW131" s="38">
        <v>0</v>
      </c>
      <c r="AX131" s="38">
        <v>0</v>
      </c>
      <c r="AY131" s="38">
        <v>0</v>
      </c>
      <c r="AZ131" s="38">
        <v>0</v>
      </c>
      <c r="BA131" s="38">
        <v>0</v>
      </c>
      <c r="BB131" s="38">
        <v>0</v>
      </c>
      <c r="BC131" s="38">
        <v>0</v>
      </c>
      <c r="BD131" s="38">
        <v>0</v>
      </c>
      <c r="BE131" s="38">
        <v>0</v>
      </c>
      <c r="BF131" s="38" t="s">
        <v>108</v>
      </c>
      <c r="BG131" s="38" t="s">
        <v>108</v>
      </c>
    </row>
    <row r="132" spans="1:59" s="6" customFormat="1" ht="90.75" customHeight="1" x14ac:dyDescent="0.25">
      <c r="A132" s="34" t="s">
        <v>164</v>
      </c>
      <c r="B132" s="34" t="s">
        <v>310</v>
      </c>
      <c r="C132" s="34" t="s">
        <v>311</v>
      </c>
      <c r="D132" s="38">
        <v>0</v>
      </c>
      <c r="E132" s="38">
        <v>0</v>
      </c>
      <c r="F132" s="38" t="s">
        <v>108</v>
      </c>
      <c r="G132" s="38" t="s">
        <v>108</v>
      </c>
      <c r="H132" s="38">
        <v>0</v>
      </c>
      <c r="I132" s="38">
        <v>0</v>
      </c>
      <c r="J132" s="38">
        <v>0</v>
      </c>
      <c r="K132" s="38">
        <v>0</v>
      </c>
      <c r="L132" s="38">
        <v>3.7999999999999999E-2</v>
      </c>
      <c r="M132" s="38">
        <v>0</v>
      </c>
      <c r="N132" s="38" t="s">
        <v>108</v>
      </c>
      <c r="O132" s="38" t="s">
        <v>108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 t="s">
        <v>108</v>
      </c>
      <c r="W132" s="38">
        <v>0</v>
      </c>
      <c r="X132" s="38" t="s">
        <v>108</v>
      </c>
      <c r="Y132" s="38" t="s">
        <v>108</v>
      </c>
      <c r="Z132" s="38">
        <v>0</v>
      </c>
      <c r="AA132" s="38">
        <v>0</v>
      </c>
      <c r="AB132" s="38">
        <v>0</v>
      </c>
      <c r="AC132" s="38">
        <v>0</v>
      </c>
      <c r="AD132" s="38">
        <v>0.38800000000000001</v>
      </c>
      <c r="AE132" s="38">
        <v>0</v>
      </c>
      <c r="AF132" s="38">
        <v>0</v>
      </c>
      <c r="AG132" s="38">
        <v>0</v>
      </c>
      <c r="AH132" s="38">
        <v>0</v>
      </c>
      <c r="AI132" s="38">
        <v>0</v>
      </c>
      <c r="AJ132" s="38"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v>0</v>
      </c>
      <c r="AP132" s="38">
        <v>0</v>
      </c>
      <c r="AQ132" s="38">
        <v>0</v>
      </c>
      <c r="AR132" s="38">
        <v>0</v>
      </c>
      <c r="AS132" s="38">
        <v>0</v>
      </c>
      <c r="AT132" s="38"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v>0</v>
      </c>
      <c r="AZ132" s="38">
        <v>0</v>
      </c>
      <c r="BA132" s="38">
        <v>0</v>
      </c>
      <c r="BB132" s="38">
        <v>0</v>
      </c>
      <c r="BC132" s="38">
        <v>0</v>
      </c>
      <c r="BD132" s="38">
        <v>0</v>
      </c>
      <c r="BE132" s="38">
        <v>0</v>
      </c>
      <c r="BF132" s="38" t="s">
        <v>108</v>
      </c>
      <c r="BG132" s="38" t="s">
        <v>108</v>
      </c>
    </row>
    <row r="133" spans="1:59" s="6" customFormat="1" ht="81" customHeight="1" x14ac:dyDescent="0.25">
      <c r="A133" s="34" t="s">
        <v>164</v>
      </c>
      <c r="B133" s="34" t="s">
        <v>312</v>
      </c>
      <c r="C133" s="34" t="s">
        <v>313</v>
      </c>
      <c r="D133" s="38">
        <v>0</v>
      </c>
      <c r="E133" s="38">
        <v>0</v>
      </c>
      <c r="F133" s="38" t="s">
        <v>108</v>
      </c>
      <c r="G133" s="38" t="s">
        <v>108</v>
      </c>
      <c r="H133" s="38">
        <v>0</v>
      </c>
      <c r="I133" s="38">
        <v>0</v>
      </c>
      <c r="J133" s="38">
        <v>0</v>
      </c>
      <c r="K133" s="38">
        <v>0</v>
      </c>
      <c r="L133" s="38">
        <v>0.02</v>
      </c>
      <c r="M133" s="38">
        <v>0</v>
      </c>
      <c r="N133" s="38" t="s">
        <v>108</v>
      </c>
      <c r="O133" s="38" t="s">
        <v>108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 t="s">
        <v>108</v>
      </c>
      <c r="W133" s="38">
        <v>0</v>
      </c>
      <c r="X133" s="38" t="s">
        <v>108</v>
      </c>
      <c r="Y133" s="38" t="s">
        <v>108</v>
      </c>
      <c r="Z133" s="38">
        <v>0</v>
      </c>
      <c r="AA133" s="38">
        <v>0</v>
      </c>
      <c r="AB133" s="38">
        <v>0</v>
      </c>
      <c r="AC133" s="38">
        <v>0</v>
      </c>
      <c r="AD133" s="38">
        <v>8.5000000000000006E-2</v>
      </c>
      <c r="AE133" s="38">
        <v>0</v>
      </c>
      <c r="AF133" s="38">
        <v>0</v>
      </c>
      <c r="AG133" s="38">
        <v>0</v>
      </c>
      <c r="AH133" s="38">
        <v>0</v>
      </c>
      <c r="AI133" s="38">
        <v>0</v>
      </c>
      <c r="AJ133" s="38">
        <v>0</v>
      </c>
      <c r="AK133" s="38">
        <v>0</v>
      </c>
      <c r="AL133" s="38">
        <v>0</v>
      </c>
      <c r="AM133" s="38">
        <v>0</v>
      </c>
      <c r="AN133" s="38">
        <v>0</v>
      </c>
      <c r="AO133" s="38">
        <v>0</v>
      </c>
      <c r="AP133" s="38">
        <v>0</v>
      </c>
      <c r="AQ133" s="38">
        <v>0</v>
      </c>
      <c r="AR133" s="38">
        <v>0</v>
      </c>
      <c r="AS133" s="38">
        <v>0</v>
      </c>
      <c r="AT133" s="38">
        <v>0</v>
      </c>
      <c r="AU133" s="38">
        <v>0</v>
      </c>
      <c r="AV133" s="38">
        <v>0</v>
      </c>
      <c r="AW133" s="38">
        <v>0</v>
      </c>
      <c r="AX133" s="38">
        <v>0</v>
      </c>
      <c r="AY133" s="38">
        <v>0</v>
      </c>
      <c r="AZ133" s="38">
        <v>0</v>
      </c>
      <c r="BA133" s="38">
        <v>0</v>
      </c>
      <c r="BB133" s="38">
        <v>0</v>
      </c>
      <c r="BC133" s="38">
        <v>0</v>
      </c>
      <c r="BD133" s="38">
        <v>0</v>
      </c>
      <c r="BE133" s="38">
        <v>0</v>
      </c>
      <c r="BF133" s="38" t="s">
        <v>108</v>
      </c>
      <c r="BG133" s="38" t="s">
        <v>108</v>
      </c>
    </row>
    <row r="134" spans="1:59" s="6" customFormat="1" ht="63" customHeight="1" x14ac:dyDescent="0.25">
      <c r="A134" s="34" t="s">
        <v>164</v>
      </c>
      <c r="B134" s="34" t="s">
        <v>314</v>
      </c>
      <c r="C134" s="34" t="s">
        <v>315</v>
      </c>
      <c r="D134" s="38">
        <v>0</v>
      </c>
      <c r="E134" s="38">
        <v>0</v>
      </c>
      <c r="F134" s="38" t="s">
        <v>108</v>
      </c>
      <c r="G134" s="38" t="s">
        <v>108</v>
      </c>
      <c r="H134" s="38">
        <v>0</v>
      </c>
      <c r="I134" s="38">
        <v>0</v>
      </c>
      <c r="J134" s="38">
        <v>0</v>
      </c>
      <c r="K134" s="38">
        <v>0</v>
      </c>
      <c r="L134" s="38">
        <v>4.0000000000000001E-3</v>
      </c>
      <c r="M134" s="38">
        <v>0</v>
      </c>
      <c r="N134" s="38" t="s">
        <v>108</v>
      </c>
      <c r="O134" s="38" t="s">
        <v>108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 t="s">
        <v>108</v>
      </c>
      <c r="W134" s="38">
        <v>0</v>
      </c>
      <c r="X134" s="38" t="s">
        <v>108</v>
      </c>
      <c r="Y134" s="38" t="s">
        <v>108</v>
      </c>
      <c r="Z134" s="38">
        <v>0</v>
      </c>
      <c r="AA134" s="38">
        <v>0</v>
      </c>
      <c r="AB134" s="38">
        <v>0</v>
      </c>
      <c r="AC134" s="38">
        <v>0</v>
      </c>
      <c r="AD134" s="38">
        <v>0.124</v>
      </c>
      <c r="AE134" s="38">
        <v>0</v>
      </c>
      <c r="AF134" s="38">
        <v>0</v>
      </c>
      <c r="AG134" s="38">
        <v>0</v>
      </c>
      <c r="AH134" s="38">
        <v>0</v>
      </c>
      <c r="AI134" s="38">
        <v>0</v>
      </c>
      <c r="AJ134" s="38">
        <v>0</v>
      </c>
      <c r="AK134" s="38">
        <v>0</v>
      </c>
      <c r="AL134" s="38">
        <v>0</v>
      </c>
      <c r="AM134" s="38">
        <v>0</v>
      </c>
      <c r="AN134" s="38">
        <v>0</v>
      </c>
      <c r="AO134" s="38">
        <v>0</v>
      </c>
      <c r="AP134" s="38">
        <v>0</v>
      </c>
      <c r="AQ134" s="38">
        <v>0</v>
      </c>
      <c r="AR134" s="38">
        <v>0</v>
      </c>
      <c r="AS134" s="38">
        <v>0</v>
      </c>
      <c r="AT134" s="38">
        <v>0</v>
      </c>
      <c r="AU134" s="38">
        <v>0</v>
      </c>
      <c r="AV134" s="38">
        <v>0</v>
      </c>
      <c r="AW134" s="38">
        <v>0</v>
      </c>
      <c r="AX134" s="38">
        <v>0</v>
      </c>
      <c r="AY134" s="38">
        <v>0</v>
      </c>
      <c r="AZ134" s="38">
        <v>0</v>
      </c>
      <c r="BA134" s="38">
        <v>0</v>
      </c>
      <c r="BB134" s="38">
        <v>0</v>
      </c>
      <c r="BC134" s="38">
        <v>0</v>
      </c>
      <c r="BD134" s="38">
        <v>0</v>
      </c>
      <c r="BE134" s="38">
        <v>0</v>
      </c>
      <c r="BF134" s="38" t="s">
        <v>108</v>
      </c>
      <c r="BG134" s="38" t="s">
        <v>108</v>
      </c>
    </row>
    <row r="135" spans="1:59" s="6" customFormat="1" ht="63" customHeight="1" x14ac:dyDescent="0.25">
      <c r="A135" s="34" t="s">
        <v>164</v>
      </c>
      <c r="B135" s="34" t="s">
        <v>316</v>
      </c>
      <c r="C135" s="34" t="s">
        <v>317</v>
      </c>
      <c r="D135" s="38">
        <v>0</v>
      </c>
      <c r="E135" s="38">
        <v>0</v>
      </c>
      <c r="F135" s="38" t="s">
        <v>108</v>
      </c>
      <c r="G135" s="38" t="s">
        <v>108</v>
      </c>
      <c r="H135" s="38">
        <v>0</v>
      </c>
      <c r="I135" s="38">
        <v>0</v>
      </c>
      <c r="J135" s="38">
        <v>0</v>
      </c>
      <c r="K135" s="38">
        <v>0</v>
      </c>
      <c r="L135" s="38">
        <v>3.0000000000000001E-3</v>
      </c>
      <c r="M135" s="38">
        <v>0</v>
      </c>
      <c r="N135" s="38" t="s">
        <v>108</v>
      </c>
      <c r="O135" s="38" t="s">
        <v>108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 t="s">
        <v>108</v>
      </c>
      <c r="W135" s="38">
        <v>0</v>
      </c>
      <c r="X135" s="38" t="s">
        <v>108</v>
      </c>
      <c r="Y135" s="38" t="s">
        <v>108</v>
      </c>
      <c r="Z135" s="38">
        <v>0</v>
      </c>
      <c r="AA135" s="38">
        <v>0</v>
      </c>
      <c r="AB135" s="38">
        <v>0</v>
      </c>
      <c r="AC135" s="38">
        <v>0</v>
      </c>
      <c r="AD135" s="38">
        <v>8.5000000000000006E-2</v>
      </c>
      <c r="AE135" s="38">
        <v>0</v>
      </c>
      <c r="AF135" s="38">
        <v>0</v>
      </c>
      <c r="AG135" s="38">
        <v>0</v>
      </c>
      <c r="AH135" s="38">
        <v>0</v>
      </c>
      <c r="AI135" s="38">
        <v>0</v>
      </c>
      <c r="AJ135" s="38">
        <v>0</v>
      </c>
      <c r="AK135" s="38">
        <v>0</v>
      </c>
      <c r="AL135" s="38">
        <v>0</v>
      </c>
      <c r="AM135" s="38">
        <v>0</v>
      </c>
      <c r="AN135" s="38">
        <v>0</v>
      </c>
      <c r="AO135" s="38">
        <v>0</v>
      </c>
      <c r="AP135" s="38">
        <v>0</v>
      </c>
      <c r="AQ135" s="38">
        <v>0</v>
      </c>
      <c r="AR135" s="38">
        <v>0</v>
      </c>
      <c r="AS135" s="38">
        <v>0</v>
      </c>
      <c r="AT135" s="38">
        <v>0</v>
      </c>
      <c r="AU135" s="38">
        <v>0</v>
      </c>
      <c r="AV135" s="38">
        <v>0</v>
      </c>
      <c r="AW135" s="38">
        <v>0</v>
      </c>
      <c r="AX135" s="38">
        <v>0</v>
      </c>
      <c r="AY135" s="38">
        <v>0</v>
      </c>
      <c r="AZ135" s="38">
        <v>0</v>
      </c>
      <c r="BA135" s="38">
        <v>0</v>
      </c>
      <c r="BB135" s="38">
        <v>0</v>
      </c>
      <c r="BC135" s="38">
        <v>0</v>
      </c>
      <c r="BD135" s="38">
        <v>0</v>
      </c>
      <c r="BE135" s="38">
        <v>0</v>
      </c>
      <c r="BF135" s="38" t="s">
        <v>108</v>
      </c>
      <c r="BG135" s="38" t="s">
        <v>108</v>
      </c>
    </row>
    <row r="136" spans="1:59" s="6" customFormat="1" ht="92.25" customHeight="1" x14ac:dyDescent="0.25">
      <c r="A136" s="34" t="s">
        <v>164</v>
      </c>
      <c r="B136" s="34" t="s">
        <v>318</v>
      </c>
      <c r="C136" s="34" t="s">
        <v>319</v>
      </c>
      <c r="D136" s="38">
        <v>0</v>
      </c>
      <c r="E136" s="38">
        <v>0</v>
      </c>
      <c r="F136" s="38" t="s">
        <v>108</v>
      </c>
      <c r="G136" s="38" t="s">
        <v>108</v>
      </c>
      <c r="H136" s="38">
        <v>0</v>
      </c>
      <c r="I136" s="38">
        <v>0</v>
      </c>
      <c r="J136" s="38">
        <v>0</v>
      </c>
      <c r="K136" s="38">
        <v>0</v>
      </c>
      <c r="L136" s="38">
        <v>-2.1000000000000001E-2</v>
      </c>
      <c r="M136" s="38">
        <v>0</v>
      </c>
      <c r="N136" s="38" t="s">
        <v>108</v>
      </c>
      <c r="O136" s="38" t="s">
        <v>108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 t="s">
        <v>108</v>
      </c>
      <c r="W136" s="38">
        <v>0</v>
      </c>
      <c r="X136" s="38" t="s">
        <v>108</v>
      </c>
      <c r="Y136" s="38" t="s">
        <v>108</v>
      </c>
      <c r="Z136" s="38">
        <v>0</v>
      </c>
      <c r="AA136" s="38">
        <v>0</v>
      </c>
      <c r="AB136" s="38">
        <v>0</v>
      </c>
      <c r="AC136" s="38">
        <v>0</v>
      </c>
      <c r="AD136" s="38">
        <v>9.0999999999999998E-2</v>
      </c>
      <c r="AE136" s="38">
        <v>0</v>
      </c>
      <c r="AF136" s="38">
        <v>0</v>
      </c>
      <c r="AG136" s="38">
        <v>0</v>
      </c>
      <c r="AH136" s="38">
        <v>0</v>
      </c>
      <c r="AI136" s="38">
        <v>0</v>
      </c>
      <c r="AJ136" s="38"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v>0</v>
      </c>
      <c r="AZ136" s="38">
        <v>0</v>
      </c>
      <c r="BA136" s="38">
        <v>0</v>
      </c>
      <c r="BB136" s="38">
        <v>0</v>
      </c>
      <c r="BC136" s="38">
        <v>0</v>
      </c>
      <c r="BD136" s="38">
        <v>0</v>
      </c>
      <c r="BE136" s="38">
        <v>0</v>
      </c>
      <c r="BF136" s="38" t="s">
        <v>108</v>
      </c>
      <c r="BG136" s="38" t="s">
        <v>108</v>
      </c>
    </row>
    <row r="137" spans="1:59" s="6" customFormat="1" ht="85.5" customHeight="1" x14ac:dyDescent="0.25">
      <c r="A137" s="34" t="s">
        <v>164</v>
      </c>
      <c r="B137" s="34" t="s">
        <v>320</v>
      </c>
      <c r="C137" s="34" t="s">
        <v>321</v>
      </c>
      <c r="D137" s="38">
        <v>0</v>
      </c>
      <c r="E137" s="38">
        <v>0</v>
      </c>
      <c r="F137" s="38" t="s">
        <v>108</v>
      </c>
      <c r="G137" s="38" t="s">
        <v>108</v>
      </c>
      <c r="H137" s="38">
        <v>0</v>
      </c>
      <c r="I137" s="38">
        <v>0</v>
      </c>
      <c r="J137" s="38">
        <v>0</v>
      </c>
      <c r="K137" s="38">
        <v>0</v>
      </c>
      <c r="L137" s="38">
        <v>2.4E-2</v>
      </c>
      <c r="M137" s="38">
        <v>0</v>
      </c>
      <c r="N137" s="38" t="s">
        <v>108</v>
      </c>
      <c r="O137" s="38" t="s">
        <v>108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 t="s">
        <v>108</v>
      </c>
      <c r="W137" s="38">
        <v>0</v>
      </c>
      <c r="X137" s="38" t="s">
        <v>108</v>
      </c>
      <c r="Y137" s="38" t="s">
        <v>108</v>
      </c>
      <c r="Z137" s="38">
        <v>0</v>
      </c>
      <c r="AA137" s="38">
        <v>0</v>
      </c>
      <c r="AB137" s="38">
        <v>0</v>
      </c>
      <c r="AC137" s="38">
        <v>0</v>
      </c>
      <c r="AD137" s="38">
        <v>0.124</v>
      </c>
      <c r="AE137" s="38">
        <v>0</v>
      </c>
      <c r="AF137" s="38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38">
        <v>0</v>
      </c>
      <c r="AN137" s="38">
        <v>0</v>
      </c>
      <c r="AO137" s="38">
        <v>0</v>
      </c>
      <c r="AP137" s="38">
        <v>0</v>
      </c>
      <c r="AQ137" s="38">
        <v>0</v>
      </c>
      <c r="AR137" s="38">
        <v>0</v>
      </c>
      <c r="AS137" s="38">
        <v>0</v>
      </c>
      <c r="AT137" s="38"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38">
        <v>0</v>
      </c>
      <c r="BB137" s="38">
        <v>0</v>
      </c>
      <c r="BC137" s="38">
        <v>0</v>
      </c>
      <c r="BD137" s="38">
        <v>0</v>
      </c>
      <c r="BE137" s="38">
        <v>0</v>
      </c>
      <c r="BF137" s="38" t="s">
        <v>108</v>
      </c>
      <c r="BG137" s="38" t="s">
        <v>108</v>
      </c>
    </row>
    <row r="138" spans="1:59" s="6" customFormat="1" ht="87" customHeight="1" x14ac:dyDescent="0.25">
      <c r="A138" s="34" t="s">
        <v>164</v>
      </c>
      <c r="B138" s="34" t="s">
        <v>322</v>
      </c>
      <c r="C138" s="34" t="s">
        <v>323</v>
      </c>
      <c r="D138" s="38">
        <v>0</v>
      </c>
      <c r="E138" s="38">
        <v>0</v>
      </c>
      <c r="F138" s="38" t="s">
        <v>108</v>
      </c>
      <c r="G138" s="38" t="s">
        <v>108</v>
      </c>
      <c r="H138" s="38">
        <v>0</v>
      </c>
      <c r="I138" s="38">
        <v>0</v>
      </c>
      <c r="J138" s="38">
        <v>0</v>
      </c>
      <c r="K138" s="38">
        <v>0</v>
      </c>
      <c r="L138" s="38">
        <v>2.4E-2</v>
      </c>
      <c r="M138" s="38">
        <v>0</v>
      </c>
      <c r="N138" s="38" t="s">
        <v>108</v>
      </c>
      <c r="O138" s="38" t="s">
        <v>108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 t="s">
        <v>108</v>
      </c>
      <c r="W138" s="38">
        <v>0</v>
      </c>
      <c r="X138" s="38" t="s">
        <v>108</v>
      </c>
      <c r="Y138" s="38" t="s">
        <v>108</v>
      </c>
      <c r="Z138" s="38">
        <v>0</v>
      </c>
      <c r="AA138" s="38">
        <v>0</v>
      </c>
      <c r="AB138" s="38">
        <v>0</v>
      </c>
      <c r="AC138" s="38">
        <v>0</v>
      </c>
      <c r="AD138" s="38">
        <v>0.124</v>
      </c>
      <c r="AE138" s="38">
        <v>0</v>
      </c>
      <c r="AF138" s="38">
        <v>0</v>
      </c>
      <c r="AG138" s="38">
        <v>0</v>
      </c>
      <c r="AH138" s="38">
        <v>0</v>
      </c>
      <c r="AI138" s="38">
        <v>0</v>
      </c>
      <c r="AJ138" s="38">
        <v>0</v>
      </c>
      <c r="AK138" s="38">
        <v>0</v>
      </c>
      <c r="AL138" s="38">
        <v>0</v>
      </c>
      <c r="AM138" s="38">
        <v>0</v>
      </c>
      <c r="AN138" s="38">
        <v>0</v>
      </c>
      <c r="AO138" s="38">
        <v>0</v>
      </c>
      <c r="AP138" s="38">
        <v>0</v>
      </c>
      <c r="AQ138" s="38">
        <v>0</v>
      </c>
      <c r="AR138" s="38">
        <v>0</v>
      </c>
      <c r="AS138" s="38">
        <v>0</v>
      </c>
      <c r="AT138" s="38"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v>0</v>
      </c>
      <c r="AZ138" s="38">
        <v>0</v>
      </c>
      <c r="BA138" s="38">
        <v>0</v>
      </c>
      <c r="BB138" s="38">
        <v>0</v>
      </c>
      <c r="BC138" s="38">
        <v>0</v>
      </c>
      <c r="BD138" s="38">
        <v>0</v>
      </c>
      <c r="BE138" s="38">
        <v>0</v>
      </c>
      <c r="BF138" s="38" t="s">
        <v>108</v>
      </c>
      <c r="BG138" s="38" t="s">
        <v>108</v>
      </c>
    </row>
    <row r="139" spans="1:59" s="6" customFormat="1" ht="84.75" customHeight="1" x14ac:dyDescent="0.25">
      <c r="A139" s="34" t="s">
        <v>164</v>
      </c>
      <c r="B139" s="34" t="s">
        <v>324</v>
      </c>
      <c r="C139" s="34" t="s">
        <v>325</v>
      </c>
      <c r="D139" s="38">
        <v>0</v>
      </c>
      <c r="E139" s="38">
        <v>0</v>
      </c>
      <c r="F139" s="38" t="s">
        <v>108</v>
      </c>
      <c r="G139" s="38" t="s">
        <v>108</v>
      </c>
      <c r="H139" s="38">
        <v>0</v>
      </c>
      <c r="I139" s="38">
        <v>0</v>
      </c>
      <c r="J139" s="38">
        <v>0</v>
      </c>
      <c r="K139" s="38">
        <v>0</v>
      </c>
      <c r="L139" s="38">
        <v>4.7E-2</v>
      </c>
      <c r="M139" s="38">
        <v>0</v>
      </c>
      <c r="N139" s="38" t="s">
        <v>108</v>
      </c>
      <c r="O139" s="38" t="s">
        <v>108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 t="s">
        <v>108</v>
      </c>
      <c r="W139" s="38">
        <v>0</v>
      </c>
      <c r="X139" s="38" t="s">
        <v>108</v>
      </c>
      <c r="Y139" s="38" t="s">
        <v>108</v>
      </c>
      <c r="Z139" s="38">
        <v>0</v>
      </c>
      <c r="AA139" s="38">
        <v>0</v>
      </c>
      <c r="AB139" s="38">
        <v>0</v>
      </c>
      <c r="AC139" s="38">
        <v>0</v>
      </c>
      <c r="AD139" s="38">
        <v>0.26700000000000002</v>
      </c>
      <c r="AE139" s="38">
        <v>0</v>
      </c>
      <c r="AF139" s="38">
        <v>0</v>
      </c>
      <c r="AG139" s="38">
        <v>0</v>
      </c>
      <c r="AH139" s="38">
        <v>0</v>
      </c>
      <c r="AI139" s="38">
        <v>0</v>
      </c>
      <c r="AJ139" s="38">
        <v>0</v>
      </c>
      <c r="AK139" s="38">
        <v>0</v>
      </c>
      <c r="AL139" s="38">
        <v>0</v>
      </c>
      <c r="AM139" s="38">
        <v>0</v>
      </c>
      <c r="AN139" s="38">
        <v>0</v>
      </c>
      <c r="AO139" s="38">
        <v>0</v>
      </c>
      <c r="AP139" s="38">
        <v>0</v>
      </c>
      <c r="AQ139" s="38">
        <v>0</v>
      </c>
      <c r="AR139" s="38">
        <v>0</v>
      </c>
      <c r="AS139" s="38">
        <v>0</v>
      </c>
      <c r="AT139" s="38"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v>0</v>
      </c>
      <c r="AZ139" s="38">
        <v>0</v>
      </c>
      <c r="BA139" s="38">
        <v>0</v>
      </c>
      <c r="BB139" s="38">
        <v>0</v>
      </c>
      <c r="BC139" s="38">
        <v>0</v>
      </c>
      <c r="BD139" s="38">
        <v>0</v>
      </c>
      <c r="BE139" s="38">
        <v>0</v>
      </c>
      <c r="BF139" s="38" t="s">
        <v>108</v>
      </c>
      <c r="BG139" s="38" t="s">
        <v>108</v>
      </c>
    </row>
    <row r="140" spans="1:59" s="6" customFormat="1" ht="75.75" customHeight="1" x14ac:dyDescent="0.25">
      <c r="A140" s="34" t="s">
        <v>164</v>
      </c>
      <c r="B140" s="34" t="s">
        <v>326</v>
      </c>
      <c r="C140" s="34" t="s">
        <v>327</v>
      </c>
      <c r="D140" s="38">
        <v>0</v>
      </c>
      <c r="E140" s="38">
        <v>0</v>
      </c>
      <c r="F140" s="38" t="s">
        <v>108</v>
      </c>
      <c r="G140" s="38" t="s">
        <v>108</v>
      </c>
      <c r="H140" s="38">
        <v>0</v>
      </c>
      <c r="I140" s="38">
        <v>0</v>
      </c>
      <c r="J140" s="38">
        <v>0</v>
      </c>
      <c r="K140" s="38">
        <v>0</v>
      </c>
      <c r="L140" s="38">
        <v>4.7E-2</v>
      </c>
      <c r="M140" s="38">
        <v>0</v>
      </c>
      <c r="N140" s="38" t="s">
        <v>108</v>
      </c>
      <c r="O140" s="38" t="s">
        <v>108</v>
      </c>
      <c r="P140" s="38">
        <v>0</v>
      </c>
      <c r="Q140" s="38">
        <v>0</v>
      </c>
      <c r="R140" s="38">
        <v>0</v>
      </c>
      <c r="S140" s="38">
        <v>0</v>
      </c>
      <c r="T140" s="38">
        <v>0</v>
      </c>
      <c r="U140" s="38">
        <v>0</v>
      </c>
      <c r="V140" s="38" t="s">
        <v>108</v>
      </c>
      <c r="W140" s="38">
        <v>0</v>
      </c>
      <c r="X140" s="38" t="s">
        <v>108</v>
      </c>
      <c r="Y140" s="38" t="s">
        <v>108</v>
      </c>
      <c r="Z140" s="38">
        <v>0</v>
      </c>
      <c r="AA140" s="38">
        <v>0</v>
      </c>
      <c r="AB140" s="38">
        <v>0</v>
      </c>
      <c r="AC140" s="38">
        <v>0</v>
      </c>
      <c r="AD140" s="38">
        <v>0.26700000000000002</v>
      </c>
      <c r="AE140" s="38">
        <v>0</v>
      </c>
      <c r="AF140" s="38">
        <v>0</v>
      </c>
      <c r="AG140" s="38">
        <v>0</v>
      </c>
      <c r="AH140" s="38">
        <v>0</v>
      </c>
      <c r="AI140" s="38">
        <v>0</v>
      </c>
      <c r="AJ140" s="38">
        <v>0</v>
      </c>
      <c r="AK140" s="38">
        <v>0</v>
      </c>
      <c r="AL140" s="38">
        <v>0</v>
      </c>
      <c r="AM140" s="38">
        <v>0</v>
      </c>
      <c r="AN140" s="38">
        <v>0</v>
      </c>
      <c r="AO140" s="38">
        <v>0</v>
      </c>
      <c r="AP140" s="38">
        <v>0</v>
      </c>
      <c r="AQ140" s="38">
        <v>0</v>
      </c>
      <c r="AR140" s="38">
        <v>0</v>
      </c>
      <c r="AS140" s="38">
        <v>0</v>
      </c>
      <c r="AT140" s="38">
        <v>0</v>
      </c>
      <c r="AU140" s="38">
        <v>0</v>
      </c>
      <c r="AV140" s="38">
        <v>0</v>
      </c>
      <c r="AW140" s="38">
        <v>0</v>
      </c>
      <c r="AX140" s="38">
        <v>0</v>
      </c>
      <c r="AY140" s="38">
        <v>0</v>
      </c>
      <c r="AZ140" s="38">
        <v>0</v>
      </c>
      <c r="BA140" s="38">
        <v>0</v>
      </c>
      <c r="BB140" s="38">
        <v>0</v>
      </c>
      <c r="BC140" s="38">
        <v>0</v>
      </c>
      <c r="BD140" s="38">
        <v>0</v>
      </c>
      <c r="BE140" s="38">
        <v>0</v>
      </c>
      <c r="BF140" s="38" t="s">
        <v>108</v>
      </c>
      <c r="BG140" s="38" t="s">
        <v>108</v>
      </c>
    </row>
    <row r="141" spans="1:59" s="6" customFormat="1" ht="85.5" customHeight="1" x14ac:dyDescent="0.25">
      <c r="A141" s="34" t="s">
        <v>164</v>
      </c>
      <c r="B141" s="34" t="s">
        <v>328</v>
      </c>
      <c r="C141" s="34" t="s">
        <v>329</v>
      </c>
      <c r="D141" s="38">
        <v>0</v>
      </c>
      <c r="E141" s="38">
        <v>0</v>
      </c>
      <c r="F141" s="38" t="s">
        <v>108</v>
      </c>
      <c r="G141" s="38" t="s">
        <v>108</v>
      </c>
      <c r="H141" s="38">
        <v>0</v>
      </c>
      <c r="I141" s="38">
        <v>0</v>
      </c>
      <c r="J141" s="38">
        <v>0</v>
      </c>
      <c r="K141" s="38">
        <v>0</v>
      </c>
      <c r="L141" s="38">
        <v>2.8000000000000001E-2</v>
      </c>
      <c r="M141" s="38">
        <v>0</v>
      </c>
      <c r="N141" s="38" t="s">
        <v>108</v>
      </c>
      <c r="O141" s="38" t="s">
        <v>108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 t="s">
        <v>108</v>
      </c>
      <c r="W141" s="38">
        <v>0</v>
      </c>
      <c r="X141" s="38" t="s">
        <v>108</v>
      </c>
      <c r="Y141" s="38" t="s">
        <v>108</v>
      </c>
      <c r="Z141" s="38">
        <v>0</v>
      </c>
      <c r="AA141" s="38">
        <v>0</v>
      </c>
      <c r="AB141" s="38">
        <v>0</v>
      </c>
      <c r="AC141" s="38">
        <v>0</v>
      </c>
      <c r="AD141" s="38">
        <v>7.8E-2</v>
      </c>
      <c r="AE141" s="38">
        <v>0</v>
      </c>
      <c r="AF141" s="38">
        <v>0</v>
      </c>
      <c r="AG141" s="38">
        <v>0</v>
      </c>
      <c r="AH141" s="38">
        <v>0</v>
      </c>
      <c r="AI141" s="38">
        <v>0</v>
      </c>
      <c r="AJ141" s="38">
        <v>0</v>
      </c>
      <c r="AK141" s="38">
        <v>0</v>
      </c>
      <c r="AL141" s="38">
        <v>0</v>
      </c>
      <c r="AM141" s="38">
        <v>0</v>
      </c>
      <c r="AN141" s="38">
        <v>0</v>
      </c>
      <c r="AO141" s="38">
        <v>0</v>
      </c>
      <c r="AP141" s="38">
        <v>0</v>
      </c>
      <c r="AQ141" s="38">
        <v>0</v>
      </c>
      <c r="AR141" s="38">
        <v>0</v>
      </c>
      <c r="AS141" s="38">
        <v>0</v>
      </c>
      <c r="AT141" s="38">
        <v>0</v>
      </c>
      <c r="AU141" s="38">
        <v>0</v>
      </c>
      <c r="AV141" s="38">
        <v>0</v>
      </c>
      <c r="AW141" s="38">
        <v>0</v>
      </c>
      <c r="AX141" s="38">
        <v>0</v>
      </c>
      <c r="AY141" s="38">
        <v>0</v>
      </c>
      <c r="AZ141" s="38">
        <v>0</v>
      </c>
      <c r="BA141" s="38">
        <v>0</v>
      </c>
      <c r="BB141" s="38">
        <v>0</v>
      </c>
      <c r="BC141" s="38">
        <v>0</v>
      </c>
      <c r="BD141" s="38">
        <v>0</v>
      </c>
      <c r="BE141" s="38">
        <v>0</v>
      </c>
      <c r="BF141" s="38" t="s">
        <v>108</v>
      </c>
      <c r="BG141" s="38" t="s">
        <v>108</v>
      </c>
    </row>
    <row r="142" spans="1:59" s="6" customFormat="1" ht="63" customHeight="1" x14ac:dyDescent="0.25">
      <c r="A142" s="34" t="s">
        <v>164</v>
      </c>
      <c r="B142" s="34" t="s">
        <v>330</v>
      </c>
      <c r="C142" s="34" t="s">
        <v>331</v>
      </c>
      <c r="D142" s="38">
        <v>0</v>
      </c>
      <c r="E142" s="38">
        <v>0</v>
      </c>
      <c r="F142" s="38" t="s">
        <v>108</v>
      </c>
      <c r="G142" s="38" t="s">
        <v>108</v>
      </c>
      <c r="H142" s="38">
        <v>0</v>
      </c>
      <c r="I142" s="38">
        <v>0</v>
      </c>
      <c r="J142" s="38">
        <v>0</v>
      </c>
      <c r="K142" s="38">
        <v>0</v>
      </c>
      <c r="L142" s="38">
        <v>2.8000000000000001E-2</v>
      </c>
      <c r="M142" s="38">
        <v>0</v>
      </c>
      <c r="N142" s="38" t="s">
        <v>108</v>
      </c>
      <c r="O142" s="38" t="s">
        <v>108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 t="s">
        <v>108</v>
      </c>
      <c r="W142" s="38">
        <v>0</v>
      </c>
      <c r="X142" s="38" t="s">
        <v>108</v>
      </c>
      <c r="Y142" s="38" t="s">
        <v>108</v>
      </c>
      <c r="Z142" s="38">
        <v>0</v>
      </c>
      <c r="AA142" s="38">
        <v>0</v>
      </c>
      <c r="AB142" s="38">
        <v>0</v>
      </c>
      <c r="AC142" s="38">
        <v>0</v>
      </c>
      <c r="AD142" s="38">
        <v>7.8E-2</v>
      </c>
      <c r="AE142" s="38">
        <v>0</v>
      </c>
      <c r="AF142" s="38">
        <v>0</v>
      </c>
      <c r="AG142" s="38">
        <v>0</v>
      </c>
      <c r="AH142" s="38">
        <v>0</v>
      </c>
      <c r="AI142" s="38">
        <v>0</v>
      </c>
      <c r="AJ142" s="38">
        <v>0</v>
      </c>
      <c r="AK142" s="38">
        <v>0</v>
      </c>
      <c r="AL142" s="38">
        <v>0</v>
      </c>
      <c r="AM142" s="38">
        <v>0</v>
      </c>
      <c r="AN142" s="38">
        <v>0</v>
      </c>
      <c r="AO142" s="38">
        <v>0</v>
      </c>
      <c r="AP142" s="38">
        <v>0</v>
      </c>
      <c r="AQ142" s="38">
        <v>0</v>
      </c>
      <c r="AR142" s="38">
        <v>0</v>
      </c>
      <c r="AS142" s="38">
        <v>0</v>
      </c>
      <c r="AT142" s="38">
        <v>0</v>
      </c>
      <c r="AU142" s="38">
        <v>0</v>
      </c>
      <c r="AV142" s="38">
        <v>0</v>
      </c>
      <c r="AW142" s="38">
        <v>0</v>
      </c>
      <c r="AX142" s="38">
        <v>0</v>
      </c>
      <c r="AY142" s="38">
        <v>0</v>
      </c>
      <c r="AZ142" s="38">
        <v>0</v>
      </c>
      <c r="BA142" s="38">
        <v>0</v>
      </c>
      <c r="BB142" s="38">
        <v>0</v>
      </c>
      <c r="BC142" s="38">
        <v>0</v>
      </c>
      <c r="BD142" s="38">
        <v>0</v>
      </c>
      <c r="BE142" s="38">
        <v>0</v>
      </c>
      <c r="BF142" s="38" t="s">
        <v>108</v>
      </c>
      <c r="BG142" s="38" t="s">
        <v>108</v>
      </c>
    </row>
    <row r="143" spans="1:59" s="6" customFormat="1" ht="63" customHeight="1" x14ac:dyDescent="0.25">
      <c r="A143" s="34" t="s">
        <v>164</v>
      </c>
      <c r="B143" s="34" t="s">
        <v>332</v>
      </c>
      <c r="C143" s="34" t="s">
        <v>333</v>
      </c>
      <c r="D143" s="38">
        <v>0</v>
      </c>
      <c r="E143" s="38">
        <v>0</v>
      </c>
      <c r="F143" s="38" t="s">
        <v>108</v>
      </c>
      <c r="G143" s="38" t="s">
        <v>108</v>
      </c>
      <c r="H143" s="38">
        <v>0</v>
      </c>
      <c r="I143" s="38">
        <v>0</v>
      </c>
      <c r="J143" s="38">
        <v>0</v>
      </c>
      <c r="K143" s="38">
        <v>0</v>
      </c>
      <c r="L143" s="38">
        <v>0.01</v>
      </c>
      <c r="M143" s="38">
        <v>0</v>
      </c>
      <c r="N143" s="38" t="s">
        <v>108</v>
      </c>
      <c r="O143" s="38" t="s">
        <v>108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 t="s">
        <v>108</v>
      </c>
      <c r="W143" s="38">
        <v>0</v>
      </c>
      <c r="X143" s="38" t="s">
        <v>108</v>
      </c>
      <c r="Y143" s="38" t="s">
        <v>108</v>
      </c>
      <c r="Z143" s="38">
        <v>0</v>
      </c>
      <c r="AA143" s="38">
        <v>0</v>
      </c>
      <c r="AB143" s="38">
        <v>0</v>
      </c>
      <c r="AC143" s="38">
        <v>0</v>
      </c>
      <c r="AD143" s="38">
        <v>0.09</v>
      </c>
      <c r="AE143" s="38">
        <v>0</v>
      </c>
      <c r="AF143" s="38">
        <v>0</v>
      </c>
      <c r="AG143" s="38">
        <v>0</v>
      </c>
      <c r="AH143" s="38">
        <v>0</v>
      </c>
      <c r="AI143" s="38">
        <v>0</v>
      </c>
      <c r="AJ143" s="38">
        <v>0</v>
      </c>
      <c r="AK143" s="38">
        <v>0</v>
      </c>
      <c r="AL143" s="38">
        <v>0</v>
      </c>
      <c r="AM143" s="38">
        <v>0</v>
      </c>
      <c r="AN143" s="38">
        <v>0</v>
      </c>
      <c r="AO143" s="38">
        <v>0</v>
      </c>
      <c r="AP143" s="38">
        <v>0</v>
      </c>
      <c r="AQ143" s="38">
        <v>0</v>
      </c>
      <c r="AR143" s="38">
        <v>0</v>
      </c>
      <c r="AS143" s="38">
        <v>0</v>
      </c>
      <c r="AT143" s="38">
        <v>0</v>
      </c>
      <c r="AU143" s="38">
        <v>0</v>
      </c>
      <c r="AV143" s="38">
        <v>0</v>
      </c>
      <c r="AW143" s="38">
        <v>0</v>
      </c>
      <c r="AX143" s="38">
        <v>0</v>
      </c>
      <c r="AY143" s="38">
        <v>0</v>
      </c>
      <c r="AZ143" s="38">
        <v>0</v>
      </c>
      <c r="BA143" s="38">
        <v>0</v>
      </c>
      <c r="BB143" s="38">
        <v>0</v>
      </c>
      <c r="BC143" s="38">
        <v>0</v>
      </c>
      <c r="BD143" s="38">
        <v>0</v>
      </c>
      <c r="BE143" s="38">
        <v>0</v>
      </c>
      <c r="BF143" s="38" t="s">
        <v>108</v>
      </c>
      <c r="BG143" s="38" t="s">
        <v>108</v>
      </c>
    </row>
    <row r="144" spans="1:59" s="6" customFormat="1" ht="63" customHeight="1" x14ac:dyDescent="0.25">
      <c r="A144" s="34" t="s">
        <v>164</v>
      </c>
      <c r="B144" s="34" t="s">
        <v>334</v>
      </c>
      <c r="C144" s="34" t="s">
        <v>335</v>
      </c>
      <c r="D144" s="38">
        <v>0</v>
      </c>
      <c r="E144" s="38">
        <v>0</v>
      </c>
      <c r="F144" s="38" t="s">
        <v>108</v>
      </c>
      <c r="G144" s="38" t="s">
        <v>108</v>
      </c>
      <c r="H144" s="38">
        <v>0</v>
      </c>
      <c r="I144" s="38">
        <v>0</v>
      </c>
      <c r="J144" s="38">
        <v>0</v>
      </c>
      <c r="K144" s="38">
        <v>0</v>
      </c>
      <c r="L144" s="38">
        <v>5.0000000000000001E-3</v>
      </c>
      <c r="M144" s="38">
        <v>0</v>
      </c>
      <c r="N144" s="38" t="s">
        <v>108</v>
      </c>
      <c r="O144" s="38" t="s">
        <v>108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 t="s">
        <v>108</v>
      </c>
      <c r="W144" s="38">
        <v>0</v>
      </c>
      <c r="X144" s="38" t="s">
        <v>108</v>
      </c>
      <c r="Y144" s="38" t="s">
        <v>108</v>
      </c>
      <c r="Z144" s="38">
        <v>0</v>
      </c>
      <c r="AA144" s="38">
        <v>0</v>
      </c>
      <c r="AB144" s="38">
        <v>0</v>
      </c>
      <c r="AC144" s="38">
        <v>0</v>
      </c>
      <c r="AD144" s="38">
        <v>0.05</v>
      </c>
      <c r="AE144" s="38">
        <v>0</v>
      </c>
      <c r="AF144" s="38">
        <v>0</v>
      </c>
      <c r="AG144" s="38">
        <v>0</v>
      </c>
      <c r="AH144" s="38">
        <v>0</v>
      </c>
      <c r="AI144" s="38">
        <v>0</v>
      </c>
      <c r="AJ144" s="38">
        <v>0</v>
      </c>
      <c r="AK144" s="38">
        <v>0</v>
      </c>
      <c r="AL144" s="38">
        <v>0</v>
      </c>
      <c r="AM144" s="38">
        <v>0</v>
      </c>
      <c r="AN144" s="38">
        <v>0</v>
      </c>
      <c r="AO144" s="38">
        <v>0</v>
      </c>
      <c r="AP144" s="38">
        <v>0</v>
      </c>
      <c r="AQ144" s="38">
        <v>0</v>
      </c>
      <c r="AR144" s="38">
        <v>0</v>
      </c>
      <c r="AS144" s="38">
        <v>0</v>
      </c>
      <c r="AT144" s="38">
        <v>0</v>
      </c>
      <c r="AU144" s="38">
        <v>0</v>
      </c>
      <c r="AV144" s="38">
        <v>0</v>
      </c>
      <c r="AW144" s="38">
        <v>0</v>
      </c>
      <c r="AX144" s="38">
        <v>0</v>
      </c>
      <c r="AY144" s="38">
        <v>0</v>
      </c>
      <c r="AZ144" s="38">
        <v>0</v>
      </c>
      <c r="BA144" s="38">
        <v>0</v>
      </c>
      <c r="BB144" s="38">
        <v>0</v>
      </c>
      <c r="BC144" s="38">
        <v>0</v>
      </c>
      <c r="BD144" s="38">
        <v>0</v>
      </c>
      <c r="BE144" s="38">
        <v>0</v>
      </c>
      <c r="BF144" s="38" t="s">
        <v>108</v>
      </c>
      <c r="BG144" s="38" t="s">
        <v>108</v>
      </c>
    </row>
    <row r="145" spans="1:59" s="6" customFormat="1" ht="63" customHeight="1" x14ac:dyDescent="0.25">
      <c r="A145" s="34" t="s">
        <v>164</v>
      </c>
      <c r="B145" s="34" t="s">
        <v>336</v>
      </c>
      <c r="C145" s="34" t="s">
        <v>337</v>
      </c>
      <c r="D145" s="38">
        <v>0</v>
      </c>
      <c r="E145" s="38">
        <v>0</v>
      </c>
      <c r="F145" s="38" t="s">
        <v>108</v>
      </c>
      <c r="G145" s="38" t="s">
        <v>108</v>
      </c>
      <c r="H145" s="38">
        <v>0</v>
      </c>
      <c r="I145" s="38">
        <v>0</v>
      </c>
      <c r="J145" s="38">
        <v>0</v>
      </c>
      <c r="K145" s="38">
        <v>0</v>
      </c>
      <c r="L145" s="38">
        <v>5.0000000000000001E-3</v>
      </c>
      <c r="M145" s="38">
        <v>0</v>
      </c>
      <c r="N145" s="38" t="s">
        <v>108</v>
      </c>
      <c r="O145" s="38" t="s">
        <v>108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 t="s">
        <v>108</v>
      </c>
      <c r="W145" s="38">
        <v>0</v>
      </c>
      <c r="X145" s="38" t="s">
        <v>108</v>
      </c>
      <c r="Y145" s="38" t="s">
        <v>108</v>
      </c>
      <c r="Z145" s="38">
        <v>0</v>
      </c>
      <c r="AA145" s="38">
        <v>0</v>
      </c>
      <c r="AB145" s="38">
        <v>0</v>
      </c>
      <c r="AC145" s="38">
        <v>0</v>
      </c>
      <c r="AD145" s="38">
        <v>0.05</v>
      </c>
      <c r="AE145" s="38">
        <v>0</v>
      </c>
      <c r="AF145" s="38">
        <v>0</v>
      </c>
      <c r="AG145" s="38">
        <v>0</v>
      </c>
      <c r="AH145" s="38">
        <v>0</v>
      </c>
      <c r="AI145" s="38">
        <v>0</v>
      </c>
      <c r="AJ145" s="38">
        <v>0</v>
      </c>
      <c r="AK145" s="38">
        <v>0</v>
      </c>
      <c r="AL145" s="38">
        <v>0</v>
      </c>
      <c r="AM145" s="38">
        <v>0</v>
      </c>
      <c r="AN145" s="38">
        <v>0</v>
      </c>
      <c r="AO145" s="38">
        <v>0</v>
      </c>
      <c r="AP145" s="38">
        <v>0</v>
      </c>
      <c r="AQ145" s="38">
        <v>0</v>
      </c>
      <c r="AR145" s="38">
        <v>0</v>
      </c>
      <c r="AS145" s="38">
        <v>0</v>
      </c>
      <c r="AT145" s="38">
        <v>0</v>
      </c>
      <c r="AU145" s="38">
        <v>0</v>
      </c>
      <c r="AV145" s="38">
        <v>0</v>
      </c>
      <c r="AW145" s="38">
        <v>0</v>
      </c>
      <c r="AX145" s="38">
        <v>0</v>
      </c>
      <c r="AY145" s="38">
        <v>0</v>
      </c>
      <c r="AZ145" s="38">
        <v>0</v>
      </c>
      <c r="BA145" s="38">
        <v>0</v>
      </c>
      <c r="BB145" s="38">
        <v>0</v>
      </c>
      <c r="BC145" s="38">
        <v>0</v>
      </c>
      <c r="BD145" s="38">
        <v>0</v>
      </c>
      <c r="BE145" s="38">
        <v>0</v>
      </c>
      <c r="BF145" s="38" t="s">
        <v>108</v>
      </c>
      <c r="BG145" s="38" t="s">
        <v>108</v>
      </c>
    </row>
    <row r="146" spans="1:59" s="6" customFormat="1" ht="84.75" customHeight="1" x14ac:dyDescent="0.25">
      <c r="A146" s="34" t="s">
        <v>164</v>
      </c>
      <c r="B146" s="34" t="s">
        <v>338</v>
      </c>
      <c r="C146" s="34" t="s">
        <v>339</v>
      </c>
      <c r="D146" s="38">
        <v>0</v>
      </c>
      <c r="E146" s="38">
        <v>0</v>
      </c>
      <c r="F146" s="38" t="s">
        <v>108</v>
      </c>
      <c r="G146" s="38" t="s">
        <v>108</v>
      </c>
      <c r="H146" s="38">
        <v>0</v>
      </c>
      <c r="I146" s="38">
        <v>0</v>
      </c>
      <c r="J146" s="38">
        <v>0</v>
      </c>
      <c r="K146" s="38">
        <v>0</v>
      </c>
      <c r="L146" s="38">
        <v>1.4999999999999999E-2</v>
      </c>
      <c r="M146" s="38">
        <v>0</v>
      </c>
      <c r="N146" s="38" t="s">
        <v>108</v>
      </c>
      <c r="O146" s="38" t="s">
        <v>108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 t="s">
        <v>108</v>
      </c>
      <c r="W146" s="38">
        <v>0</v>
      </c>
      <c r="X146" s="38" t="s">
        <v>108</v>
      </c>
      <c r="Y146" s="38" t="s">
        <v>108</v>
      </c>
      <c r="Z146" s="38">
        <v>0</v>
      </c>
      <c r="AA146" s="38">
        <v>0</v>
      </c>
      <c r="AB146" s="38">
        <v>0</v>
      </c>
      <c r="AC146" s="38">
        <v>0</v>
      </c>
      <c r="AD146" s="38">
        <v>4.4999999999999998E-2</v>
      </c>
      <c r="AE146" s="38">
        <v>0</v>
      </c>
      <c r="AF146" s="38">
        <v>0</v>
      </c>
      <c r="AG146" s="38">
        <v>0</v>
      </c>
      <c r="AH146" s="38">
        <v>0</v>
      </c>
      <c r="AI146" s="38">
        <v>0</v>
      </c>
      <c r="AJ146" s="38">
        <v>0</v>
      </c>
      <c r="AK146" s="38">
        <v>0</v>
      </c>
      <c r="AL146" s="38">
        <v>0</v>
      </c>
      <c r="AM146" s="38">
        <v>0</v>
      </c>
      <c r="AN146" s="38">
        <v>0</v>
      </c>
      <c r="AO146" s="38">
        <v>0</v>
      </c>
      <c r="AP146" s="38">
        <v>0</v>
      </c>
      <c r="AQ146" s="38">
        <v>0</v>
      </c>
      <c r="AR146" s="38">
        <v>0</v>
      </c>
      <c r="AS146" s="38">
        <v>0</v>
      </c>
      <c r="AT146" s="38">
        <v>0</v>
      </c>
      <c r="AU146" s="38">
        <v>0</v>
      </c>
      <c r="AV146" s="38">
        <v>0</v>
      </c>
      <c r="AW146" s="38">
        <v>0</v>
      </c>
      <c r="AX146" s="38">
        <v>0</v>
      </c>
      <c r="AY146" s="38">
        <v>0</v>
      </c>
      <c r="AZ146" s="38">
        <v>0</v>
      </c>
      <c r="BA146" s="38">
        <v>0</v>
      </c>
      <c r="BB146" s="38">
        <v>0</v>
      </c>
      <c r="BC146" s="38">
        <v>0</v>
      </c>
      <c r="BD146" s="38">
        <v>0</v>
      </c>
      <c r="BE146" s="38">
        <v>0</v>
      </c>
      <c r="BF146" s="38" t="s">
        <v>108</v>
      </c>
      <c r="BG146" s="38" t="s">
        <v>108</v>
      </c>
    </row>
    <row r="147" spans="1:59" s="6" customFormat="1" ht="90" customHeight="1" x14ac:dyDescent="0.25">
      <c r="A147" s="34" t="s">
        <v>164</v>
      </c>
      <c r="B147" s="34" t="s">
        <v>340</v>
      </c>
      <c r="C147" s="34" t="s">
        <v>341</v>
      </c>
      <c r="D147" s="38">
        <v>0</v>
      </c>
      <c r="E147" s="38">
        <v>0</v>
      </c>
      <c r="F147" s="38" t="s">
        <v>108</v>
      </c>
      <c r="G147" s="38" t="s">
        <v>108</v>
      </c>
      <c r="H147" s="38">
        <v>0</v>
      </c>
      <c r="I147" s="38">
        <v>0</v>
      </c>
      <c r="J147" s="38">
        <v>0</v>
      </c>
      <c r="K147" s="38">
        <v>0</v>
      </c>
      <c r="L147" s="38">
        <v>0.01</v>
      </c>
      <c r="M147" s="38">
        <v>0</v>
      </c>
      <c r="N147" s="38" t="s">
        <v>108</v>
      </c>
      <c r="O147" s="38" t="s">
        <v>108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 t="s">
        <v>108</v>
      </c>
      <c r="W147" s="38">
        <v>0</v>
      </c>
      <c r="X147" s="38" t="s">
        <v>108</v>
      </c>
      <c r="Y147" s="38" t="s">
        <v>108</v>
      </c>
      <c r="Z147" s="38">
        <v>0</v>
      </c>
      <c r="AA147" s="38">
        <v>0</v>
      </c>
      <c r="AB147" s="38">
        <v>0</v>
      </c>
      <c r="AC147" s="38">
        <v>0</v>
      </c>
      <c r="AD147" s="38">
        <v>0.1</v>
      </c>
      <c r="AE147" s="38">
        <v>0</v>
      </c>
      <c r="AF147" s="38">
        <v>0</v>
      </c>
      <c r="AG147" s="38">
        <v>0</v>
      </c>
      <c r="AH147" s="38">
        <v>0</v>
      </c>
      <c r="AI147" s="38">
        <v>0</v>
      </c>
      <c r="AJ147" s="38">
        <v>0</v>
      </c>
      <c r="AK147" s="38">
        <v>0</v>
      </c>
      <c r="AL147" s="38">
        <v>0</v>
      </c>
      <c r="AM147" s="38">
        <v>0</v>
      </c>
      <c r="AN147" s="38">
        <v>0</v>
      </c>
      <c r="AO147" s="38">
        <v>0</v>
      </c>
      <c r="AP147" s="38">
        <v>0</v>
      </c>
      <c r="AQ147" s="38">
        <v>0</v>
      </c>
      <c r="AR147" s="38">
        <v>0</v>
      </c>
      <c r="AS147" s="38">
        <v>0</v>
      </c>
      <c r="AT147" s="38">
        <v>0</v>
      </c>
      <c r="AU147" s="38">
        <v>0</v>
      </c>
      <c r="AV147" s="38">
        <v>0</v>
      </c>
      <c r="AW147" s="38">
        <v>0</v>
      </c>
      <c r="AX147" s="38">
        <v>0</v>
      </c>
      <c r="AY147" s="38">
        <v>0</v>
      </c>
      <c r="AZ147" s="38">
        <v>0</v>
      </c>
      <c r="BA147" s="38">
        <v>0</v>
      </c>
      <c r="BB147" s="38">
        <v>0</v>
      </c>
      <c r="BC147" s="38">
        <v>0</v>
      </c>
      <c r="BD147" s="38">
        <v>0</v>
      </c>
      <c r="BE147" s="38">
        <v>0</v>
      </c>
      <c r="BF147" s="38" t="s">
        <v>108</v>
      </c>
      <c r="BG147" s="38" t="s">
        <v>108</v>
      </c>
    </row>
    <row r="148" spans="1:59" s="6" customFormat="1" ht="85.5" customHeight="1" x14ac:dyDescent="0.25">
      <c r="A148" s="34" t="s">
        <v>164</v>
      </c>
      <c r="B148" s="34" t="s">
        <v>342</v>
      </c>
      <c r="C148" s="34" t="s">
        <v>343</v>
      </c>
      <c r="D148" s="38">
        <v>0</v>
      </c>
      <c r="E148" s="38">
        <v>0</v>
      </c>
      <c r="F148" s="38" t="s">
        <v>108</v>
      </c>
      <c r="G148" s="38" t="s">
        <v>108</v>
      </c>
      <c r="H148" s="38">
        <v>0</v>
      </c>
      <c r="I148" s="38">
        <v>0</v>
      </c>
      <c r="J148" s="38">
        <v>0</v>
      </c>
      <c r="K148" s="38">
        <v>0</v>
      </c>
      <c r="L148" s="38">
        <v>0.01</v>
      </c>
      <c r="M148" s="38">
        <v>0</v>
      </c>
      <c r="N148" s="38" t="s">
        <v>108</v>
      </c>
      <c r="O148" s="38" t="s">
        <v>108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 t="s">
        <v>108</v>
      </c>
      <c r="W148" s="38">
        <v>0</v>
      </c>
      <c r="X148" s="38" t="s">
        <v>108</v>
      </c>
      <c r="Y148" s="38" t="s">
        <v>108</v>
      </c>
      <c r="Z148" s="38">
        <v>0</v>
      </c>
      <c r="AA148" s="38">
        <v>0</v>
      </c>
      <c r="AB148" s="38">
        <v>0</v>
      </c>
      <c r="AC148" s="38">
        <v>0</v>
      </c>
      <c r="AD148" s="38">
        <v>0.1</v>
      </c>
      <c r="AE148" s="38">
        <v>0</v>
      </c>
      <c r="AF148" s="38">
        <v>0</v>
      </c>
      <c r="AG148" s="38">
        <v>0</v>
      </c>
      <c r="AH148" s="38">
        <v>0</v>
      </c>
      <c r="AI148" s="38">
        <v>0</v>
      </c>
      <c r="AJ148" s="38">
        <v>0</v>
      </c>
      <c r="AK148" s="38">
        <v>0</v>
      </c>
      <c r="AL148" s="38">
        <v>0</v>
      </c>
      <c r="AM148" s="38">
        <v>0</v>
      </c>
      <c r="AN148" s="38">
        <v>0</v>
      </c>
      <c r="AO148" s="38">
        <v>0</v>
      </c>
      <c r="AP148" s="38">
        <v>0</v>
      </c>
      <c r="AQ148" s="38">
        <v>0</v>
      </c>
      <c r="AR148" s="38">
        <v>0</v>
      </c>
      <c r="AS148" s="38">
        <v>0</v>
      </c>
      <c r="AT148" s="38">
        <v>0</v>
      </c>
      <c r="AU148" s="38">
        <v>0</v>
      </c>
      <c r="AV148" s="38">
        <v>0</v>
      </c>
      <c r="AW148" s="38">
        <v>0</v>
      </c>
      <c r="AX148" s="38">
        <v>0</v>
      </c>
      <c r="AY148" s="38">
        <v>0</v>
      </c>
      <c r="AZ148" s="38">
        <v>0</v>
      </c>
      <c r="BA148" s="38">
        <v>0</v>
      </c>
      <c r="BB148" s="38">
        <v>0</v>
      </c>
      <c r="BC148" s="38">
        <v>0</v>
      </c>
      <c r="BD148" s="38">
        <v>0</v>
      </c>
      <c r="BE148" s="38">
        <v>0</v>
      </c>
      <c r="BF148" s="38" t="s">
        <v>108</v>
      </c>
      <c r="BG148" s="38" t="s">
        <v>108</v>
      </c>
    </row>
    <row r="149" spans="1:59" s="6" customFormat="1" ht="81" customHeight="1" x14ac:dyDescent="0.25">
      <c r="A149" s="34" t="s">
        <v>164</v>
      </c>
      <c r="B149" s="34" t="s">
        <v>344</v>
      </c>
      <c r="C149" s="34" t="s">
        <v>345</v>
      </c>
      <c r="D149" s="38">
        <v>0</v>
      </c>
      <c r="E149" s="38">
        <v>0</v>
      </c>
      <c r="F149" s="38" t="s">
        <v>108</v>
      </c>
      <c r="G149" s="38" t="s">
        <v>108</v>
      </c>
      <c r="H149" s="38">
        <v>0</v>
      </c>
      <c r="I149" s="38">
        <v>0</v>
      </c>
      <c r="J149" s="38">
        <v>0</v>
      </c>
      <c r="K149" s="38">
        <v>0</v>
      </c>
      <c r="L149" s="38">
        <v>0.02</v>
      </c>
      <c r="M149" s="38">
        <v>0</v>
      </c>
      <c r="N149" s="38" t="s">
        <v>108</v>
      </c>
      <c r="O149" s="38" t="s">
        <v>108</v>
      </c>
      <c r="P149" s="38">
        <v>0</v>
      </c>
      <c r="Q149" s="38">
        <v>0</v>
      </c>
      <c r="R149" s="38">
        <v>0</v>
      </c>
      <c r="S149" s="38">
        <v>0</v>
      </c>
      <c r="T149" s="38">
        <v>0</v>
      </c>
      <c r="U149" s="38">
        <v>0</v>
      </c>
      <c r="V149" s="38" t="s">
        <v>108</v>
      </c>
      <c r="W149" s="38">
        <v>0</v>
      </c>
      <c r="X149" s="38" t="s">
        <v>108</v>
      </c>
      <c r="Y149" s="38" t="s">
        <v>108</v>
      </c>
      <c r="Z149" s="38">
        <v>0</v>
      </c>
      <c r="AA149" s="38">
        <v>0</v>
      </c>
      <c r="AB149" s="38">
        <v>0</v>
      </c>
      <c r="AC149" s="38">
        <v>0</v>
      </c>
      <c r="AD149" s="38">
        <v>0.09</v>
      </c>
      <c r="AE149" s="38">
        <v>0</v>
      </c>
      <c r="AF149" s="38">
        <v>0</v>
      </c>
      <c r="AG149" s="38">
        <v>0</v>
      </c>
      <c r="AH149" s="38">
        <v>0</v>
      </c>
      <c r="AI149" s="38">
        <v>0</v>
      </c>
      <c r="AJ149" s="38">
        <v>0</v>
      </c>
      <c r="AK149" s="38">
        <v>0</v>
      </c>
      <c r="AL149" s="38">
        <v>0</v>
      </c>
      <c r="AM149" s="38">
        <v>0</v>
      </c>
      <c r="AN149" s="38">
        <v>0</v>
      </c>
      <c r="AO149" s="38">
        <v>0</v>
      </c>
      <c r="AP149" s="38">
        <v>0</v>
      </c>
      <c r="AQ149" s="38">
        <v>0</v>
      </c>
      <c r="AR149" s="38">
        <v>0</v>
      </c>
      <c r="AS149" s="38">
        <v>0</v>
      </c>
      <c r="AT149" s="38">
        <v>0</v>
      </c>
      <c r="AU149" s="38">
        <v>0</v>
      </c>
      <c r="AV149" s="38">
        <v>0</v>
      </c>
      <c r="AW149" s="38">
        <v>0</v>
      </c>
      <c r="AX149" s="38">
        <v>0</v>
      </c>
      <c r="AY149" s="38">
        <v>0</v>
      </c>
      <c r="AZ149" s="38">
        <v>0</v>
      </c>
      <c r="BA149" s="38">
        <v>0</v>
      </c>
      <c r="BB149" s="38">
        <v>0</v>
      </c>
      <c r="BC149" s="38">
        <v>0</v>
      </c>
      <c r="BD149" s="38">
        <v>0</v>
      </c>
      <c r="BE149" s="38">
        <v>0</v>
      </c>
      <c r="BF149" s="38" t="s">
        <v>108</v>
      </c>
      <c r="BG149" s="38" t="s">
        <v>108</v>
      </c>
    </row>
    <row r="150" spans="1:59" s="6" customFormat="1" ht="84.75" customHeight="1" x14ac:dyDescent="0.25">
      <c r="A150" s="34" t="s">
        <v>164</v>
      </c>
      <c r="B150" s="34" t="s">
        <v>346</v>
      </c>
      <c r="C150" s="34" t="s">
        <v>347</v>
      </c>
      <c r="D150" s="38">
        <v>0</v>
      </c>
      <c r="E150" s="38">
        <v>0</v>
      </c>
      <c r="F150" s="38" t="s">
        <v>108</v>
      </c>
      <c r="G150" s="38" t="s">
        <v>108</v>
      </c>
      <c r="H150" s="38">
        <v>0</v>
      </c>
      <c r="I150" s="38">
        <v>0</v>
      </c>
      <c r="J150" s="38">
        <v>0</v>
      </c>
      <c r="K150" s="38">
        <v>0</v>
      </c>
      <c r="L150" s="38">
        <v>1.9E-2</v>
      </c>
      <c r="M150" s="38">
        <v>0</v>
      </c>
      <c r="N150" s="38" t="s">
        <v>108</v>
      </c>
      <c r="O150" s="38" t="s">
        <v>108</v>
      </c>
      <c r="P150" s="38">
        <v>0</v>
      </c>
      <c r="Q150" s="38">
        <v>0</v>
      </c>
      <c r="R150" s="38">
        <v>0</v>
      </c>
      <c r="S150" s="38">
        <v>0</v>
      </c>
      <c r="T150" s="38">
        <v>0</v>
      </c>
      <c r="U150" s="38">
        <v>0</v>
      </c>
      <c r="V150" s="38" t="s">
        <v>108</v>
      </c>
      <c r="W150" s="38">
        <v>0</v>
      </c>
      <c r="X150" s="38" t="s">
        <v>108</v>
      </c>
      <c r="Y150" s="38" t="s">
        <v>108</v>
      </c>
      <c r="Z150" s="38">
        <v>0</v>
      </c>
      <c r="AA150" s="38">
        <v>0</v>
      </c>
      <c r="AB150" s="38">
        <v>0</v>
      </c>
      <c r="AC150" s="38">
        <v>0</v>
      </c>
      <c r="AD150" s="38">
        <v>0.09</v>
      </c>
      <c r="AE150" s="38">
        <v>0</v>
      </c>
      <c r="AF150" s="38">
        <v>0</v>
      </c>
      <c r="AG150" s="38">
        <v>0</v>
      </c>
      <c r="AH150" s="38">
        <v>0</v>
      </c>
      <c r="AI150" s="38">
        <v>0</v>
      </c>
      <c r="AJ150" s="38">
        <v>0</v>
      </c>
      <c r="AK150" s="38">
        <v>0</v>
      </c>
      <c r="AL150" s="38">
        <v>0</v>
      </c>
      <c r="AM150" s="38">
        <v>0</v>
      </c>
      <c r="AN150" s="38">
        <v>0</v>
      </c>
      <c r="AO150" s="38">
        <v>0</v>
      </c>
      <c r="AP150" s="38">
        <v>0</v>
      </c>
      <c r="AQ150" s="38">
        <v>0</v>
      </c>
      <c r="AR150" s="38">
        <v>0</v>
      </c>
      <c r="AS150" s="38">
        <v>0</v>
      </c>
      <c r="AT150" s="38">
        <v>0</v>
      </c>
      <c r="AU150" s="38">
        <v>0</v>
      </c>
      <c r="AV150" s="38">
        <v>0</v>
      </c>
      <c r="AW150" s="38">
        <v>0</v>
      </c>
      <c r="AX150" s="38">
        <v>0</v>
      </c>
      <c r="AY150" s="38">
        <v>0</v>
      </c>
      <c r="AZ150" s="38">
        <v>0</v>
      </c>
      <c r="BA150" s="38">
        <v>0</v>
      </c>
      <c r="BB150" s="38">
        <v>0</v>
      </c>
      <c r="BC150" s="38">
        <v>0</v>
      </c>
      <c r="BD150" s="38">
        <v>0</v>
      </c>
      <c r="BE150" s="38">
        <v>0</v>
      </c>
      <c r="BF150" s="38" t="s">
        <v>108</v>
      </c>
      <c r="BG150" s="38" t="s">
        <v>108</v>
      </c>
    </row>
    <row r="151" spans="1:59" s="6" customFormat="1" ht="81" customHeight="1" x14ac:dyDescent="0.25">
      <c r="A151" s="34" t="s">
        <v>164</v>
      </c>
      <c r="B151" s="34" t="s">
        <v>348</v>
      </c>
      <c r="C151" s="34" t="s">
        <v>349</v>
      </c>
      <c r="D151" s="38">
        <v>0</v>
      </c>
      <c r="E151" s="38">
        <v>0</v>
      </c>
      <c r="F151" s="38" t="s">
        <v>108</v>
      </c>
      <c r="G151" s="38" t="s">
        <v>108</v>
      </c>
      <c r="H151" s="38">
        <v>0</v>
      </c>
      <c r="I151" s="38">
        <v>0</v>
      </c>
      <c r="J151" s="38">
        <v>0</v>
      </c>
      <c r="K151" s="38">
        <v>0</v>
      </c>
      <c r="L151" s="38">
        <v>5.0000000000000001E-3</v>
      </c>
      <c r="M151" s="38">
        <v>0</v>
      </c>
      <c r="N151" s="38" t="s">
        <v>108</v>
      </c>
      <c r="O151" s="38" t="s">
        <v>108</v>
      </c>
      <c r="P151" s="38">
        <v>0</v>
      </c>
      <c r="Q151" s="38">
        <v>0</v>
      </c>
      <c r="R151" s="38">
        <v>0</v>
      </c>
      <c r="S151" s="38">
        <v>0</v>
      </c>
      <c r="T151" s="38">
        <v>0</v>
      </c>
      <c r="U151" s="38">
        <v>0</v>
      </c>
      <c r="V151" s="38" t="s">
        <v>108</v>
      </c>
      <c r="W151" s="38">
        <v>0</v>
      </c>
      <c r="X151" s="38" t="s">
        <v>108</v>
      </c>
      <c r="Y151" s="38" t="s">
        <v>108</v>
      </c>
      <c r="Z151" s="38">
        <v>0</v>
      </c>
      <c r="AA151" s="38">
        <v>0</v>
      </c>
      <c r="AB151" s="38">
        <v>0</v>
      </c>
      <c r="AC151" s="38">
        <v>0</v>
      </c>
      <c r="AD151" s="38">
        <v>5.5E-2</v>
      </c>
      <c r="AE151" s="38">
        <v>0</v>
      </c>
      <c r="AF151" s="38">
        <v>0</v>
      </c>
      <c r="AG151" s="38">
        <v>0</v>
      </c>
      <c r="AH151" s="38">
        <v>0</v>
      </c>
      <c r="AI151" s="38">
        <v>0</v>
      </c>
      <c r="AJ151" s="38">
        <v>0</v>
      </c>
      <c r="AK151" s="38">
        <v>0</v>
      </c>
      <c r="AL151" s="38">
        <v>0</v>
      </c>
      <c r="AM151" s="38">
        <v>0</v>
      </c>
      <c r="AN151" s="38">
        <v>0</v>
      </c>
      <c r="AO151" s="38">
        <v>0</v>
      </c>
      <c r="AP151" s="38">
        <v>0</v>
      </c>
      <c r="AQ151" s="38">
        <v>0</v>
      </c>
      <c r="AR151" s="38">
        <v>0</v>
      </c>
      <c r="AS151" s="38">
        <v>0</v>
      </c>
      <c r="AT151" s="38">
        <v>0</v>
      </c>
      <c r="AU151" s="38">
        <v>0</v>
      </c>
      <c r="AV151" s="38">
        <v>0</v>
      </c>
      <c r="AW151" s="38">
        <v>0</v>
      </c>
      <c r="AX151" s="38">
        <v>0</v>
      </c>
      <c r="AY151" s="38">
        <v>0</v>
      </c>
      <c r="AZ151" s="38">
        <v>0</v>
      </c>
      <c r="BA151" s="38">
        <v>0</v>
      </c>
      <c r="BB151" s="38">
        <v>0</v>
      </c>
      <c r="BC151" s="38">
        <v>0</v>
      </c>
      <c r="BD151" s="38">
        <v>0</v>
      </c>
      <c r="BE151" s="38">
        <v>0</v>
      </c>
      <c r="BF151" s="38" t="s">
        <v>108</v>
      </c>
      <c r="BG151" s="38" t="s">
        <v>108</v>
      </c>
    </row>
    <row r="152" spans="1:59" s="6" customFormat="1" ht="82.5" customHeight="1" x14ac:dyDescent="0.25">
      <c r="A152" s="34" t="s">
        <v>164</v>
      </c>
      <c r="B152" s="34" t="s">
        <v>350</v>
      </c>
      <c r="C152" s="34" t="s">
        <v>351</v>
      </c>
      <c r="D152" s="38">
        <v>0</v>
      </c>
      <c r="E152" s="38">
        <v>0</v>
      </c>
      <c r="F152" s="38" t="s">
        <v>108</v>
      </c>
      <c r="G152" s="38" t="s">
        <v>108</v>
      </c>
      <c r="H152" s="38">
        <v>0</v>
      </c>
      <c r="I152" s="38">
        <v>0</v>
      </c>
      <c r="J152" s="38">
        <v>0</v>
      </c>
      <c r="K152" s="38">
        <v>0</v>
      </c>
      <c r="L152" s="38">
        <v>0.02</v>
      </c>
      <c r="M152" s="38">
        <v>0</v>
      </c>
      <c r="N152" s="38" t="s">
        <v>108</v>
      </c>
      <c r="O152" s="38" t="s">
        <v>108</v>
      </c>
      <c r="P152" s="38">
        <v>0</v>
      </c>
      <c r="Q152" s="38">
        <v>0</v>
      </c>
      <c r="R152" s="38">
        <v>0</v>
      </c>
      <c r="S152" s="38">
        <v>0</v>
      </c>
      <c r="T152" s="38">
        <v>0</v>
      </c>
      <c r="U152" s="38">
        <v>0</v>
      </c>
      <c r="V152" s="38" t="s">
        <v>108</v>
      </c>
      <c r="W152" s="38">
        <v>0</v>
      </c>
      <c r="X152" s="38" t="s">
        <v>108</v>
      </c>
      <c r="Y152" s="38" t="s">
        <v>108</v>
      </c>
      <c r="Z152" s="38">
        <v>0</v>
      </c>
      <c r="AA152" s="38">
        <v>0</v>
      </c>
      <c r="AB152" s="38">
        <v>0</v>
      </c>
      <c r="AC152" s="38">
        <v>0</v>
      </c>
      <c r="AD152" s="38">
        <v>0.23499999999999999</v>
      </c>
      <c r="AE152" s="38">
        <v>0</v>
      </c>
      <c r="AF152" s="38">
        <v>0</v>
      </c>
      <c r="AG152" s="38">
        <v>0</v>
      </c>
      <c r="AH152" s="38">
        <v>0</v>
      </c>
      <c r="AI152" s="38">
        <v>0</v>
      </c>
      <c r="AJ152" s="38">
        <v>0</v>
      </c>
      <c r="AK152" s="38">
        <v>0</v>
      </c>
      <c r="AL152" s="38">
        <v>0</v>
      </c>
      <c r="AM152" s="38">
        <v>0</v>
      </c>
      <c r="AN152" s="38">
        <v>0</v>
      </c>
      <c r="AO152" s="38">
        <v>0</v>
      </c>
      <c r="AP152" s="38">
        <v>0</v>
      </c>
      <c r="AQ152" s="38">
        <v>0</v>
      </c>
      <c r="AR152" s="38">
        <v>0</v>
      </c>
      <c r="AS152" s="38">
        <v>0</v>
      </c>
      <c r="AT152" s="38">
        <v>0</v>
      </c>
      <c r="AU152" s="38">
        <v>0</v>
      </c>
      <c r="AV152" s="38">
        <v>0</v>
      </c>
      <c r="AW152" s="38">
        <v>0</v>
      </c>
      <c r="AX152" s="38">
        <v>0</v>
      </c>
      <c r="AY152" s="38">
        <v>0</v>
      </c>
      <c r="AZ152" s="38">
        <v>0</v>
      </c>
      <c r="BA152" s="38">
        <v>0</v>
      </c>
      <c r="BB152" s="38">
        <v>0</v>
      </c>
      <c r="BC152" s="38">
        <v>0</v>
      </c>
      <c r="BD152" s="38">
        <v>0</v>
      </c>
      <c r="BE152" s="38">
        <v>0</v>
      </c>
      <c r="BF152" s="38" t="s">
        <v>108</v>
      </c>
      <c r="BG152" s="38" t="s">
        <v>108</v>
      </c>
    </row>
    <row r="153" spans="1:59" s="6" customFormat="1" ht="84.75" customHeight="1" x14ac:dyDescent="0.25">
      <c r="A153" s="34" t="s">
        <v>164</v>
      </c>
      <c r="B153" s="34" t="s">
        <v>352</v>
      </c>
      <c r="C153" s="34" t="s">
        <v>353</v>
      </c>
      <c r="D153" s="38">
        <v>0</v>
      </c>
      <c r="E153" s="38">
        <v>0</v>
      </c>
      <c r="F153" s="38" t="s">
        <v>108</v>
      </c>
      <c r="G153" s="38" t="s">
        <v>108</v>
      </c>
      <c r="H153" s="38">
        <v>0</v>
      </c>
      <c r="I153" s="38">
        <v>0</v>
      </c>
      <c r="J153" s="38">
        <v>0</v>
      </c>
      <c r="K153" s="38">
        <v>0</v>
      </c>
      <c r="L153" s="38">
        <v>0.01</v>
      </c>
      <c r="M153" s="38">
        <v>0</v>
      </c>
      <c r="N153" s="38" t="s">
        <v>108</v>
      </c>
      <c r="O153" s="38" t="s">
        <v>108</v>
      </c>
      <c r="P153" s="38">
        <v>0</v>
      </c>
      <c r="Q153" s="38">
        <v>0</v>
      </c>
      <c r="R153" s="38">
        <v>0</v>
      </c>
      <c r="S153" s="38">
        <v>0</v>
      </c>
      <c r="T153" s="38">
        <v>0</v>
      </c>
      <c r="U153" s="38">
        <v>0</v>
      </c>
      <c r="V153" s="38" t="s">
        <v>108</v>
      </c>
      <c r="W153" s="38">
        <v>0</v>
      </c>
      <c r="X153" s="38" t="s">
        <v>108</v>
      </c>
      <c r="Y153" s="38" t="s">
        <v>108</v>
      </c>
      <c r="Z153" s="38">
        <v>0</v>
      </c>
      <c r="AA153" s="38">
        <v>0</v>
      </c>
      <c r="AB153" s="38">
        <v>0</v>
      </c>
      <c r="AC153" s="38">
        <v>0</v>
      </c>
      <c r="AD153" s="38">
        <v>6.5000000000000002E-2</v>
      </c>
      <c r="AE153" s="38">
        <v>0</v>
      </c>
      <c r="AF153" s="38">
        <v>0</v>
      </c>
      <c r="AG153" s="38">
        <v>0</v>
      </c>
      <c r="AH153" s="38">
        <v>0</v>
      </c>
      <c r="AI153" s="38">
        <v>0</v>
      </c>
      <c r="AJ153" s="38">
        <v>0</v>
      </c>
      <c r="AK153" s="38">
        <v>0</v>
      </c>
      <c r="AL153" s="38">
        <v>0</v>
      </c>
      <c r="AM153" s="38">
        <v>0</v>
      </c>
      <c r="AN153" s="38">
        <v>0</v>
      </c>
      <c r="AO153" s="38">
        <v>0</v>
      </c>
      <c r="AP153" s="38">
        <v>0</v>
      </c>
      <c r="AQ153" s="38">
        <v>0</v>
      </c>
      <c r="AR153" s="38">
        <v>0</v>
      </c>
      <c r="AS153" s="38">
        <v>0</v>
      </c>
      <c r="AT153" s="38">
        <v>0</v>
      </c>
      <c r="AU153" s="38">
        <v>0</v>
      </c>
      <c r="AV153" s="38">
        <v>0</v>
      </c>
      <c r="AW153" s="38">
        <v>0</v>
      </c>
      <c r="AX153" s="38">
        <v>0</v>
      </c>
      <c r="AY153" s="38">
        <v>0</v>
      </c>
      <c r="AZ153" s="38">
        <v>0</v>
      </c>
      <c r="BA153" s="38">
        <v>0</v>
      </c>
      <c r="BB153" s="38">
        <v>0</v>
      </c>
      <c r="BC153" s="38">
        <v>0</v>
      </c>
      <c r="BD153" s="38">
        <v>0</v>
      </c>
      <c r="BE153" s="38">
        <v>0</v>
      </c>
      <c r="BF153" s="38" t="s">
        <v>108</v>
      </c>
      <c r="BG153" s="38" t="s">
        <v>108</v>
      </c>
    </row>
    <row r="154" spans="1:59" s="6" customFormat="1" ht="82.5" customHeight="1" x14ac:dyDescent="0.25">
      <c r="A154" s="34" t="s">
        <v>164</v>
      </c>
      <c r="B154" s="34" t="s">
        <v>354</v>
      </c>
      <c r="C154" s="34" t="s">
        <v>355</v>
      </c>
      <c r="D154" s="38">
        <v>0</v>
      </c>
      <c r="E154" s="38">
        <v>0</v>
      </c>
      <c r="F154" s="38" t="s">
        <v>108</v>
      </c>
      <c r="G154" s="38" t="s">
        <v>108</v>
      </c>
      <c r="H154" s="38">
        <v>0</v>
      </c>
      <c r="I154" s="38">
        <v>0</v>
      </c>
      <c r="J154" s="38">
        <v>0</v>
      </c>
      <c r="K154" s="38">
        <v>0</v>
      </c>
      <c r="L154" s="38">
        <v>1.4999999999999999E-2</v>
      </c>
      <c r="M154" s="38">
        <v>0</v>
      </c>
      <c r="N154" s="38" t="s">
        <v>108</v>
      </c>
      <c r="O154" s="38" t="s">
        <v>108</v>
      </c>
      <c r="P154" s="38">
        <v>0</v>
      </c>
      <c r="Q154" s="38">
        <v>0</v>
      </c>
      <c r="R154" s="38">
        <v>0</v>
      </c>
      <c r="S154" s="38">
        <v>0</v>
      </c>
      <c r="T154" s="38">
        <v>0</v>
      </c>
      <c r="U154" s="38">
        <v>0</v>
      </c>
      <c r="V154" s="38" t="s">
        <v>108</v>
      </c>
      <c r="W154" s="38">
        <v>0</v>
      </c>
      <c r="X154" s="38" t="s">
        <v>108</v>
      </c>
      <c r="Y154" s="38" t="s">
        <v>108</v>
      </c>
      <c r="Z154" s="38">
        <v>0</v>
      </c>
      <c r="AA154" s="38">
        <v>0</v>
      </c>
      <c r="AB154" s="38">
        <v>0</v>
      </c>
      <c r="AC154" s="38">
        <v>0</v>
      </c>
      <c r="AD154" s="38">
        <v>0.16</v>
      </c>
      <c r="AE154" s="38">
        <v>0</v>
      </c>
      <c r="AF154" s="38">
        <v>0</v>
      </c>
      <c r="AG154" s="38">
        <v>0</v>
      </c>
      <c r="AH154" s="38">
        <v>0</v>
      </c>
      <c r="AI154" s="38">
        <v>0</v>
      </c>
      <c r="AJ154" s="38">
        <v>0</v>
      </c>
      <c r="AK154" s="38">
        <v>0</v>
      </c>
      <c r="AL154" s="38">
        <v>0</v>
      </c>
      <c r="AM154" s="38">
        <v>0</v>
      </c>
      <c r="AN154" s="38">
        <v>0</v>
      </c>
      <c r="AO154" s="38">
        <v>0</v>
      </c>
      <c r="AP154" s="38">
        <v>0</v>
      </c>
      <c r="AQ154" s="38">
        <v>0</v>
      </c>
      <c r="AR154" s="38">
        <v>0</v>
      </c>
      <c r="AS154" s="38">
        <v>0</v>
      </c>
      <c r="AT154" s="38">
        <v>0</v>
      </c>
      <c r="AU154" s="38">
        <v>0</v>
      </c>
      <c r="AV154" s="38">
        <v>0</v>
      </c>
      <c r="AW154" s="38">
        <v>0</v>
      </c>
      <c r="AX154" s="38">
        <v>0</v>
      </c>
      <c r="AY154" s="38">
        <v>0</v>
      </c>
      <c r="AZ154" s="38">
        <v>0</v>
      </c>
      <c r="BA154" s="38">
        <v>0</v>
      </c>
      <c r="BB154" s="38">
        <v>0</v>
      </c>
      <c r="BC154" s="38">
        <v>0</v>
      </c>
      <c r="BD154" s="38">
        <v>0</v>
      </c>
      <c r="BE154" s="38">
        <v>0</v>
      </c>
      <c r="BF154" s="38" t="s">
        <v>108</v>
      </c>
      <c r="BG154" s="38" t="s">
        <v>108</v>
      </c>
    </row>
    <row r="155" spans="1:59" s="6" customFormat="1" ht="75.75" customHeight="1" x14ac:dyDescent="0.25">
      <c r="A155" s="34" t="s">
        <v>164</v>
      </c>
      <c r="B155" s="34" t="s">
        <v>356</v>
      </c>
      <c r="C155" s="34" t="s">
        <v>357</v>
      </c>
      <c r="D155" s="38">
        <v>0</v>
      </c>
      <c r="E155" s="38">
        <v>0</v>
      </c>
      <c r="F155" s="38" t="s">
        <v>108</v>
      </c>
      <c r="G155" s="38" t="s">
        <v>108</v>
      </c>
      <c r="H155" s="38">
        <v>0</v>
      </c>
      <c r="I155" s="38">
        <v>0</v>
      </c>
      <c r="J155" s="38">
        <v>0</v>
      </c>
      <c r="K155" s="38">
        <v>0</v>
      </c>
      <c r="L155" s="38">
        <v>2.4E-2</v>
      </c>
      <c r="M155" s="38">
        <v>0</v>
      </c>
      <c r="N155" s="38" t="s">
        <v>108</v>
      </c>
      <c r="O155" s="38" t="s">
        <v>108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 t="s">
        <v>108</v>
      </c>
      <c r="W155" s="38">
        <v>0</v>
      </c>
      <c r="X155" s="38" t="s">
        <v>108</v>
      </c>
      <c r="Y155" s="38" t="s">
        <v>108</v>
      </c>
      <c r="Z155" s="38">
        <v>0</v>
      </c>
      <c r="AA155" s="38">
        <v>0</v>
      </c>
      <c r="AB155" s="38">
        <v>0</v>
      </c>
      <c r="AC155" s="38">
        <v>0</v>
      </c>
      <c r="AD155" s="38">
        <v>0.28499999999999998</v>
      </c>
      <c r="AE155" s="38">
        <v>0</v>
      </c>
      <c r="AF155" s="38">
        <v>0</v>
      </c>
      <c r="AG155" s="38">
        <v>0</v>
      </c>
      <c r="AH155" s="38">
        <v>0</v>
      </c>
      <c r="AI155" s="38">
        <v>0</v>
      </c>
      <c r="AJ155" s="38">
        <v>0</v>
      </c>
      <c r="AK155" s="38">
        <v>0</v>
      </c>
      <c r="AL155" s="38">
        <v>0</v>
      </c>
      <c r="AM155" s="38">
        <v>0</v>
      </c>
      <c r="AN155" s="38">
        <v>0</v>
      </c>
      <c r="AO155" s="38">
        <v>0</v>
      </c>
      <c r="AP155" s="38">
        <v>0</v>
      </c>
      <c r="AQ155" s="38">
        <v>0</v>
      </c>
      <c r="AR155" s="38">
        <v>0</v>
      </c>
      <c r="AS155" s="38">
        <v>0</v>
      </c>
      <c r="AT155" s="38">
        <v>0</v>
      </c>
      <c r="AU155" s="38">
        <v>0</v>
      </c>
      <c r="AV155" s="38">
        <v>0</v>
      </c>
      <c r="AW155" s="38">
        <v>0</v>
      </c>
      <c r="AX155" s="38">
        <v>0</v>
      </c>
      <c r="AY155" s="38">
        <v>0</v>
      </c>
      <c r="AZ155" s="38">
        <v>0</v>
      </c>
      <c r="BA155" s="38">
        <v>0</v>
      </c>
      <c r="BB155" s="38">
        <v>0</v>
      </c>
      <c r="BC155" s="38">
        <v>0</v>
      </c>
      <c r="BD155" s="38">
        <v>0</v>
      </c>
      <c r="BE155" s="38">
        <v>0</v>
      </c>
      <c r="BF155" s="38" t="s">
        <v>108</v>
      </c>
      <c r="BG155" s="38" t="s">
        <v>108</v>
      </c>
    </row>
    <row r="156" spans="1:59" s="6" customFormat="1" ht="70.5" customHeight="1" x14ac:dyDescent="0.25">
      <c r="A156" s="34" t="s">
        <v>164</v>
      </c>
      <c r="B156" s="34" t="s">
        <v>358</v>
      </c>
      <c r="C156" s="34" t="s">
        <v>359</v>
      </c>
      <c r="D156" s="38">
        <v>0</v>
      </c>
      <c r="E156" s="38">
        <v>0</v>
      </c>
      <c r="F156" s="38" t="s">
        <v>108</v>
      </c>
      <c r="G156" s="38" t="s">
        <v>108</v>
      </c>
      <c r="H156" s="38">
        <v>0</v>
      </c>
      <c r="I156" s="38">
        <v>0</v>
      </c>
      <c r="J156" s="38">
        <v>0</v>
      </c>
      <c r="K156" s="38">
        <v>0</v>
      </c>
      <c r="L156" s="38">
        <v>0.03</v>
      </c>
      <c r="M156" s="38">
        <v>0</v>
      </c>
      <c r="N156" s="38" t="s">
        <v>108</v>
      </c>
      <c r="O156" s="38" t="s">
        <v>108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 t="s">
        <v>108</v>
      </c>
      <c r="W156" s="38">
        <v>0</v>
      </c>
      <c r="X156" s="38" t="s">
        <v>108</v>
      </c>
      <c r="Y156" s="38" t="s">
        <v>108</v>
      </c>
      <c r="Z156" s="38">
        <v>0</v>
      </c>
      <c r="AA156" s="38">
        <v>0</v>
      </c>
      <c r="AB156" s="38">
        <v>0</v>
      </c>
      <c r="AC156" s="38">
        <v>0</v>
      </c>
      <c r="AD156" s="38">
        <v>0.19</v>
      </c>
      <c r="AE156" s="38">
        <v>0</v>
      </c>
      <c r="AF156" s="38">
        <v>0</v>
      </c>
      <c r="AG156" s="38">
        <v>0</v>
      </c>
      <c r="AH156" s="38">
        <v>0</v>
      </c>
      <c r="AI156" s="38">
        <v>0</v>
      </c>
      <c r="AJ156" s="38">
        <v>0</v>
      </c>
      <c r="AK156" s="38">
        <v>0</v>
      </c>
      <c r="AL156" s="38">
        <v>0</v>
      </c>
      <c r="AM156" s="38">
        <v>0</v>
      </c>
      <c r="AN156" s="38">
        <v>0</v>
      </c>
      <c r="AO156" s="38">
        <v>0</v>
      </c>
      <c r="AP156" s="38">
        <v>0</v>
      </c>
      <c r="AQ156" s="38">
        <v>0</v>
      </c>
      <c r="AR156" s="38">
        <v>0</v>
      </c>
      <c r="AS156" s="38">
        <v>0</v>
      </c>
      <c r="AT156" s="38">
        <v>0</v>
      </c>
      <c r="AU156" s="38">
        <v>0</v>
      </c>
      <c r="AV156" s="38">
        <v>0</v>
      </c>
      <c r="AW156" s="38">
        <v>0</v>
      </c>
      <c r="AX156" s="38">
        <v>0</v>
      </c>
      <c r="AY156" s="38">
        <v>0</v>
      </c>
      <c r="AZ156" s="38">
        <v>0</v>
      </c>
      <c r="BA156" s="38">
        <v>0</v>
      </c>
      <c r="BB156" s="38">
        <v>0</v>
      </c>
      <c r="BC156" s="38">
        <v>0</v>
      </c>
      <c r="BD156" s="38">
        <v>0</v>
      </c>
      <c r="BE156" s="38">
        <v>0</v>
      </c>
      <c r="BF156" s="38" t="s">
        <v>108</v>
      </c>
      <c r="BG156" s="38" t="s">
        <v>108</v>
      </c>
    </row>
    <row r="157" spans="1:59" s="6" customFormat="1" ht="55.5" customHeight="1" x14ac:dyDescent="0.25">
      <c r="A157" s="34" t="s">
        <v>164</v>
      </c>
      <c r="B157" s="34" t="s">
        <v>360</v>
      </c>
      <c r="C157" s="34" t="s">
        <v>361</v>
      </c>
      <c r="D157" s="38">
        <v>0</v>
      </c>
      <c r="E157" s="38">
        <v>0</v>
      </c>
      <c r="F157" s="38" t="s">
        <v>108</v>
      </c>
      <c r="G157" s="38" t="s">
        <v>108</v>
      </c>
      <c r="H157" s="38">
        <v>0</v>
      </c>
      <c r="I157" s="38">
        <v>0</v>
      </c>
      <c r="J157" s="38">
        <v>0</v>
      </c>
      <c r="K157" s="38">
        <v>0</v>
      </c>
      <c r="L157" s="38">
        <v>7.0000000000000001E-3</v>
      </c>
      <c r="M157" s="38">
        <v>0</v>
      </c>
      <c r="N157" s="38" t="s">
        <v>108</v>
      </c>
      <c r="O157" s="38" t="s">
        <v>108</v>
      </c>
      <c r="P157" s="38">
        <v>0</v>
      </c>
      <c r="Q157" s="38">
        <v>0</v>
      </c>
      <c r="R157" s="38">
        <v>0</v>
      </c>
      <c r="S157" s="38">
        <v>0</v>
      </c>
      <c r="T157" s="38">
        <v>0</v>
      </c>
      <c r="U157" s="38">
        <v>0</v>
      </c>
      <c r="V157" s="38" t="s">
        <v>108</v>
      </c>
      <c r="W157" s="38">
        <v>0</v>
      </c>
      <c r="X157" s="38" t="s">
        <v>108</v>
      </c>
      <c r="Y157" s="38" t="s">
        <v>108</v>
      </c>
      <c r="Z157" s="38">
        <v>0</v>
      </c>
      <c r="AA157" s="38">
        <v>0</v>
      </c>
      <c r="AB157" s="38">
        <v>0</v>
      </c>
      <c r="AC157" s="38">
        <v>0</v>
      </c>
      <c r="AD157" s="38">
        <v>0.03</v>
      </c>
      <c r="AE157" s="38">
        <v>0</v>
      </c>
      <c r="AF157" s="38">
        <v>0</v>
      </c>
      <c r="AG157" s="38">
        <v>0</v>
      </c>
      <c r="AH157" s="38">
        <v>0</v>
      </c>
      <c r="AI157" s="38">
        <v>0</v>
      </c>
      <c r="AJ157" s="38">
        <v>0</v>
      </c>
      <c r="AK157" s="38">
        <v>0</v>
      </c>
      <c r="AL157" s="38">
        <v>0</v>
      </c>
      <c r="AM157" s="38">
        <v>0</v>
      </c>
      <c r="AN157" s="38">
        <v>0</v>
      </c>
      <c r="AO157" s="38">
        <v>0</v>
      </c>
      <c r="AP157" s="38">
        <v>0</v>
      </c>
      <c r="AQ157" s="38">
        <v>0</v>
      </c>
      <c r="AR157" s="38">
        <v>0</v>
      </c>
      <c r="AS157" s="38">
        <v>0</v>
      </c>
      <c r="AT157" s="38">
        <v>0</v>
      </c>
      <c r="AU157" s="38">
        <v>0</v>
      </c>
      <c r="AV157" s="38">
        <v>0</v>
      </c>
      <c r="AW157" s="38">
        <v>0</v>
      </c>
      <c r="AX157" s="38">
        <v>0</v>
      </c>
      <c r="AY157" s="38">
        <v>0</v>
      </c>
      <c r="AZ157" s="38">
        <v>0</v>
      </c>
      <c r="BA157" s="38">
        <v>0</v>
      </c>
      <c r="BB157" s="38">
        <v>0</v>
      </c>
      <c r="BC157" s="38">
        <v>0</v>
      </c>
      <c r="BD157" s="38">
        <v>0</v>
      </c>
      <c r="BE157" s="38">
        <v>0</v>
      </c>
      <c r="BF157" s="38" t="s">
        <v>108</v>
      </c>
      <c r="BG157" s="38" t="s">
        <v>108</v>
      </c>
    </row>
    <row r="158" spans="1:59" s="6" customFormat="1" ht="48" customHeight="1" x14ac:dyDescent="0.25">
      <c r="A158" s="34" t="s">
        <v>164</v>
      </c>
      <c r="B158" s="34" t="s">
        <v>362</v>
      </c>
      <c r="C158" s="34" t="s">
        <v>363</v>
      </c>
      <c r="D158" s="38">
        <v>0</v>
      </c>
      <c r="E158" s="38">
        <v>0</v>
      </c>
      <c r="F158" s="38" t="s">
        <v>108</v>
      </c>
      <c r="G158" s="38" t="s">
        <v>108</v>
      </c>
      <c r="H158" s="38">
        <v>0</v>
      </c>
      <c r="I158" s="38">
        <v>0</v>
      </c>
      <c r="J158" s="38">
        <v>0</v>
      </c>
      <c r="K158" s="38">
        <v>0</v>
      </c>
      <c r="L158" s="38">
        <v>1.4999999999999999E-2</v>
      </c>
      <c r="M158" s="38">
        <v>0</v>
      </c>
      <c r="N158" s="38" t="s">
        <v>108</v>
      </c>
      <c r="O158" s="38" t="s">
        <v>108</v>
      </c>
      <c r="P158" s="38">
        <v>0</v>
      </c>
      <c r="Q158" s="38">
        <v>0</v>
      </c>
      <c r="R158" s="38">
        <v>0</v>
      </c>
      <c r="S158" s="38">
        <v>0</v>
      </c>
      <c r="T158" s="38">
        <v>0</v>
      </c>
      <c r="U158" s="38">
        <v>0</v>
      </c>
      <c r="V158" s="38" t="s">
        <v>108</v>
      </c>
      <c r="W158" s="38">
        <v>0</v>
      </c>
      <c r="X158" s="38" t="s">
        <v>108</v>
      </c>
      <c r="Y158" s="38" t="s">
        <v>108</v>
      </c>
      <c r="Z158" s="38">
        <v>0</v>
      </c>
      <c r="AA158" s="38">
        <v>0</v>
      </c>
      <c r="AB158" s="38">
        <v>0</v>
      </c>
      <c r="AC158" s="38">
        <v>0</v>
      </c>
      <c r="AD158" s="38">
        <v>0.125</v>
      </c>
      <c r="AE158" s="38">
        <v>0</v>
      </c>
      <c r="AF158" s="38">
        <v>0</v>
      </c>
      <c r="AG158" s="38">
        <v>0</v>
      </c>
      <c r="AH158" s="38">
        <v>0</v>
      </c>
      <c r="AI158" s="38">
        <v>0</v>
      </c>
      <c r="AJ158" s="38">
        <v>0</v>
      </c>
      <c r="AK158" s="38">
        <v>0</v>
      </c>
      <c r="AL158" s="38">
        <v>0</v>
      </c>
      <c r="AM158" s="38">
        <v>0</v>
      </c>
      <c r="AN158" s="38">
        <v>0</v>
      </c>
      <c r="AO158" s="38">
        <v>0</v>
      </c>
      <c r="AP158" s="38">
        <v>0</v>
      </c>
      <c r="AQ158" s="38">
        <v>0</v>
      </c>
      <c r="AR158" s="38">
        <v>0</v>
      </c>
      <c r="AS158" s="38">
        <v>0</v>
      </c>
      <c r="AT158" s="38">
        <v>0</v>
      </c>
      <c r="AU158" s="38">
        <v>0</v>
      </c>
      <c r="AV158" s="38">
        <v>0</v>
      </c>
      <c r="AW158" s="38">
        <v>0</v>
      </c>
      <c r="AX158" s="38">
        <v>0</v>
      </c>
      <c r="AY158" s="38">
        <v>0</v>
      </c>
      <c r="AZ158" s="38">
        <v>0</v>
      </c>
      <c r="BA158" s="38">
        <v>0</v>
      </c>
      <c r="BB158" s="38">
        <v>0</v>
      </c>
      <c r="BC158" s="38">
        <v>0</v>
      </c>
      <c r="BD158" s="38">
        <v>0</v>
      </c>
      <c r="BE158" s="38">
        <v>0</v>
      </c>
      <c r="BF158" s="38" t="s">
        <v>108</v>
      </c>
      <c r="BG158" s="38" t="s">
        <v>108</v>
      </c>
    </row>
    <row r="159" spans="1:59" s="6" customFormat="1" ht="133.5" customHeight="1" x14ac:dyDescent="0.25">
      <c r="A159" s="34" t="s">
        <v>164</v>
      </c>
      <c r="B159" s="34" t="s">
        <v>364</v>
      </c>
      <c r="C159" s="34" t="s">
        <v>365</v>
      </c>
      <c r="D159" s="38">
        <v>0</v>
      </c>
      <c r="E159" s="38">
        <v>0</v>
      </c>
      <c r="F159" s="38" t="s">
        <v>108</v>
      </c>
      <c r="G159" s="38" t="s">
        <v>108</v>
      </c>
      <c r="H159" s="38">
        <v>0</v>
      </c>
      <c r="I159" s="38">
        <v>0</v>
      </c>
      <c r="J159" s="38">
        <v>0</v>
      </c>
      <c r="K159" s="38">
        <v>0</v>
      </c>
      <c r="L159" s="38">
        <v>8.0000000000000002E-3</v>
      </c>
      <c r="M159" s="38">
        <v>0</v>
      </c>
      <c r="N159" s="38" t="s">
        <v>108</v>
      </c>
      <c r="O159" s="38" t="s">
        <v>108</v>
      </c>
      <c r="P159" s="38">
        <v>0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 t="s">
        <v>108</v>
      </c>
      <c r="W159" s="38">
        <v>0</v>
      </c>
      <c r="X159" s="38" t="s">
        <v>108</v>
      </c>
      <c r="Y159" s="38" t="s">
        <v>108</v>
      </c>
      <c r="Z159" s="38">
        <v>0</v>
      </c>
      <c r="AA159" s="38">
        <v>0</v>
      </c>
      <c r="AB159" s="38">
        <v>0</v>
      </c>
      <c r="AC159" s="38">
        <v>0</v>
      </c>
      <c r="AD159" s="38">
        <v>0.09</v>
      </c>
      <c r="AE159" s="38">
        <v>0</v>
      </c>
      <c r="AF159" s="38">
        <v>0</v>
      </c>
      <c r="AG159" s="38">
        <v>0</v>
      </c>
      <c r="AH159" s="38">
        <v>0</v>
      </c>
      <c r="AI159" s="38">
        <v>0</v>
      </c>
      <c r="AJ159" s="38">
        <v>0</v>
      </c>
      <c r="AK159" s="38">
        <v>0</v>
      </c>
      <c r="AL159" s="38">
        <v>0</v>
      </c>
      <c r="AM159" s="38">
        <v>0</v>
      </c>
      <c r="AN159" s="38">
        <v>0</v>
      </c>
      <c r="AO159" s="38">
        <v>0</v>
      </c>
      <c r="AP159" s="38">
        <v>0</v>
      </c>
      <c r="AQ159" s="38">
        <v>0</v>
      </c>
      <c r="AR159" s="38">
        <v>0</v>
      </c>
      <c r="AS159" s="38">
        <v>0</v>
      </c>
      <c r="AT159" s="38">
        <v>0</v>
      </c>
      <c r="AU159" s="38">
        <v>0</v>
      </c>
      <c r="AV159" s="38">
        <v>0</v>
      </c>
      <c r="AW159" s="38">
        <v>0</v>
      </c>
      <c r="AX159" s="38">
        <v>0</v>
      </c>
      <c r="AY159" s="38">
        <v>0</v>
      </c>
      <c r="AZ159" s="38">
        <v>0</v>
      </c>
      <c r="BA159" s="38">
        <v>0</v>
      </c>
      <c r="BB159" s="38">
        <v>0</v>
      </c>
      <c r="BC159" s="38">
        <v>0</v>
      </c>
      <c r="BD159" s="38">
        <v>0</v>
      </c>
      <c r="BE159" s="38">
        <v>0</v>
      </c>
      <c r="BF159" s="38" t="s">
        <v>108</v>
      </c>
      <c r="BG159" s="38" t="s">
        <v>108</v>
      </c>
    </row>
    <row r="160" spans="1:59" s="6" customFormat="1" ht="48" customHeight="1" x14ac:dyDescent="0.25">
      <c r="A160" s="34" t="s">
        <v>164</v>
      </c>
      <c r="B160" s="34" t="s">
        <v>366</v>
      </c>
      <c r="C160" s="34" t="s">
        <v>367</v>
      </c>
      <c r="D160" s="38">
        <v>0</v>
      </c>
      <c r="E160" s="38">
        <v>0</v>
      </c>
      <c r="F160" s="38" t="s">
        <v>108</v>
      </c>
      <c r="G160" s="38" t="s">
        <v>108</v>
      </c>
      <c r="H160" s="38">
        <v>0</v>
      </c>
      <c r="I160" s="38">
        <v>0</v>
      </c>
      <c r="J160" s="38">
        <v>0</v>
      </c>
      <c r="K160" s="38">
        <v>0</v>
      </c>
      <c r="L160" s="38">
        <v>8.0000000000000002E-3</v>
      </c>
      <c r="M160" s="38">
        <v>0</v>
      </c>
      <c r="N160" s="38" t="s">
        <v>108</v>
      </c>
      <c r="O160" s="38" t="s">
        <v>108</v>
      </c>
      <c r="P160" s="38">
        <v>0</v>
      </c>
      <c r="Q160" s="38">
        <v>0</v>
      </c>
      <c r="R160" s="38">
        <v>0</v>
      </c>
      <c r="S160" s="38">
        <v>0</v>
      </c>
      <c r="T160" s="38">
        <v>0</v>
      </c>
      <c r="U160" s="38">
        <v>0</v>
      </c>
      <c r="V160" s="38" t="s">
        <v>108</v>
      </c>
      <c r="W160" s="38">
        <v>0</v>
      </c>
      <c r="X160" s="38" t="s">
        <v>108</v>
      </c>
      <c r="Y160" s="38" t="s">
        <v>108</v>
      </c>
      <c r="Z160" s="38">
        <v>0</v>
      </c>
      <c r="AA160" s="38">
        <v>0</v>
      </c>
      <c r="AB160" s="38">
        <v>0</v>
      </c>
      <c r="AC160" s="38">
        <v>0</v>
      </c>
      <c r="AD160" s="38">
        <v>0.09</v>
      </c>
      <c r="AE160" s="38">
        <v>0</v>
      </c>
      <c r="AF160" s="38">
        <v>0</v>
      </c>
      <c r="AG160" s="38">
        <v>0</v>
      </c>
      <c r="AH160" s="38">
        <v>0</v>
      </c>
      <c r="AI160" s="38">
        <v>0</v>
      </c>
      <c r="AJ160" s="38">
        <v>0</v>
      </c>
      <c r="AK160" s="38">
        <v>0</v>
      </c>
      <c r="AL160" s="38">
        <v>0</v>
      </c>
      <c r="AM160" s="38">
        <v>0</v>
      </c>
      <c r="AN160" s="38">
        <v>0</v>
      </c>
      <c r="AO160" s="38">
        <v>0</v>
      </c>
      <c r="AP160" s="38">
        <v>0</v>
      </c>
      <c r="AQ160" s="38">
        <v>0</v>
      </c>
      <c r="AR160" s="38">
        <v>0</v>
      </c>
      <c r="AS160" s="38">
        <v>0</v>
      </c>
      <c r="AT160" s="38">
        <v>0</v>
      </c>
      <c r="AU160" s="38">
        <v>0</v>
      </c>
      <c r="AV160" s="38">
        <v>0</v>
      </c>
      <c r="AW160" s="38">
        <v>0</v>
      </c>
      <c r="AX160" s="38">
        <v>0</v>
      </c>
      <c r="AY160" s="38">
        <v>0</v>
      </c>
      <c r="AZ160" s="38">
        <v>0</v>
      </c>
      <c r="BA160" s="38">
        <v>0</v>
      </c>
      <c r="BB160" s="38">
        <v>0</v>
      </c>
      <c r="BC160" s="38">
        <v>0</v>
      </c>
      <c r="BD160" s="38">
        <v>0</v>
      </c>
      <c r="BE160" s="38">
        <v>0</v>
      </c>
      <c r="BF160" s="38" t="s">
        <v>108</v>
      </c>
      <c r="BG160" s="38" t="s">
        <v>108</v>
      </c>
    </row>
    <row r="161" spans="1:61" s="6" customFormat="1" ht="68.25" customHeight="1" x14ac:dyDescent="0.25">
      <c r="A161" s="34" t="s">
        <v>164</v>
      </c>
      <c r="B161" s="34" t="s">
        <v>368</v>
      </c>
      <c r="C161" s="34" t="s">
        <v>369</v>
      </c>
      <c r="D161" s="38">
        <v>0</v>
      </c>
      <c r="E161" s="38">
        <v>0</v>
      </c>
      <c r="F161" s="38" t="s">
        <v>108</v>
      </c>
      <c r="G161" s="38" t="s">
        <v>108</v>
      </c>
      <c r="H161" s="38">
        <v>0</v>
      </c>
      <c r="I161" s="38">
        <v>0</v>
      </c>
      <c r="J161" s="38">
        <v>0</v>
      </c>
      <c r="K161" s="38">
        <v>0</v>
      </c>
      <c r="L161" s="38">
        <v>5.0000000000000001E-3</v>
      </c>
      <c r="M161" s="38">
        <v>0</v>
      </c>
      <c r="N161" s="38" t="s">
        <v>108</v>
      </c>
      <c r="O161" s="38" t="s">
        <v>108</v>
      </c>
      <c r="P161" s="38">
        <v>0</v>
      </c>
      <c r="Q161" s="38">
        <v>0</v>
      </c>
      <c r="R161" s="38">
        <v>0</v>
      </c>
      <c r="S161" s="38">
        <v>0</v>
      </c>
      <c r="T161" s="38">
        <v>0</v>
      </c>
      <c r="U161" s="38">
        <v>0</v>
      </c>
      <c r="V161" s="38" t="s">
        <v>108</v>
      </c>
      <c r="W161" s="38">
        <v>0</v>
      </c>
      <c r="X161" s="38" t="s">
        <v>108</v>
      </c>
      <c r="Y161" s="38" t="s">
        <v>108</v>
      </c>
      <c r="Z161" s="38">
        <v>0</v>
      </c>
      <c r="AA161" s="38">
        <v>0</v>
      </c>
      <c r="AB161" s="38">
        <v>0</v>
      </c>
      <c r="AC161" s="38">
        <v>0</v>
      </c>
      <c r="AD161" s="38">
        <v>5.5E-2</v>
      </c>
      <c r="AE161" s="38">
        <v>0</v>
      </c>
      <c r="AF161" s="38">
        <v>0</v>
      </c>
      <c r="AG161" s="38">
        <v>0</v>
      </c>
      <c r="AH161" s="38">
        <v>0</v>
      </c>
      <c r="AI161" s="38">
        <v>0</v>
      </c>
      <c r="AJ161" s="38">
        <v>0</v>
      </c>
      <c r="AK161" s="38">
        <v>0</v>
      </c>
      <c r="AL161" s="38">
        <v>0</v>
      </c>
      <c r="AM161" s="38">
        <v>0</v>
      </c>
      <c r="AN161" s="38">
        <v>0</v>
      </c>
      <c r="AO161" s="38">
        <v>0</v>
      </c>
      <c r="AP161" s="38">
        <v>0</v>
      </c>
      <c r="AQ161" s="38">
        <v>0</v>
      </c>
      <c r="AR161" s="38">
        <v>0</v>
      </c>
      <c r="AS161" s="38">
        <v>0</v>
      </c>
      <c r="AT161" s="38">
        <v>0</v>
      </c>
      <c r="AU161" s="38">
        <v>0</v>
      </c>
      <c r="AV161" s="38">
        <v>0</v>
      </c>
      <c r="AW161" s="38">
        <v>0</v>
      </c>
      <c r="AX161" s="38">
        <v>0</v>
      </c>
      <c r="AY161" s="38">
        <v>0</v>
      </c>
      <c r="AZ161" s="38">
        <v>0</v>
      </c>
      <c r="BA161" s="38">
        <v>0</v>
      </c>
      <c r="BB161" s="38">
        <v>0</v>
      </c>
      <c r="BC161" s="38">
        <v>0</v>
      </c>
      <c r="BD161" s="38">
        <v>0</v>
      </c>
      <c r="BE161" s="38">
        <v>0</v>
      </c>
      <c r="BF161" s="38" t="s">
        <v>108</v>
      </c>
      <c r="BG161" s="38" t="s">
        <v>108</v>
      </c>
    </row>
    <row r="162" spans="1:61" s="6" customFormat="1" ht="84.75" customHeight="1" x14ac:dyDescent="0.25">
      <c r="A162" s="34" t="s">
        <v>164</v>
      </c>
      <c r="B162" s="34" t="s">
        <v>370</v>
      </c>
      <c r="C162" s="34" t="s">
        <v>371</v>
      </c>
      <c r="D162" s="38">
        <v>0</v>
      </c>
      <c r="E162" s="38">
        <v>0</v>
      </c>
      <c r="F162" s="38" t="s">
        <v>108</v>
      </c>
      <c r="G162" s="38" t="s">
        <v>108</v>
      </c>
      <c r="H162" s="38">
        <v>0</v>
      </c>
      <c r="I162" s="38">
        <v>0</v>
      </c>
      <c r="J162" s="38">
        <v>0</v>
      </c>
      <c r="K162" s="38">
        <v>0</v>
      </c>
      <c r="L162" s="38">
        <v>5.0000000000000001E-3</v>
      </c>
      <c r="M162" s="38">
        <v>0</v>
      </c>
      <c r="N162" s="38" t="s">
        <v>108</v>
      </c>
      <c r="O162" s="38" t="s">
        <v>108</v>
      </c>
      <c r="P162" s="38">
        <v>0</v>
      </c>
      <c r="Q162" s="38">
        <v>0</v>
      </c>
      <c r="R162" s="38">
        <v>0</v>
      </c>
      <c r="S162" s="38">
        <v>0</v>
      </c>
      <c r="T162" s="38">
        <v>0</v>
      </c>
      <c r="U162" s="38">
        <v>0</v>
      </c>
      <c r="V162" s="38" t="s">
        <v>108</v>
      </c>
      <c r="W162" s="38">
        <v>0</v>
      </c>
      <c r="X162" s="38" t="s">
        <v>108</v>
      </c>
      <c r="Y162" s="38" t="s">
        <v>108</v>
      </c>
      <c r="Z162" s="38">
        <v>0</v>
      </c>
      <c r="AA162" s="38">
        <v>0</v>
      </c>
      <c r="AB162" s="38">
        <v>0</v>
      </c>
      <c r="AC162" s="38">
        <v>0</v>
      </c>
      <c r="AD162" s="38">
        <v>5.5E-2</v>
      </c>
      <c r="AE162" s="38">
        <v>0</v>
      </c>
      <c r="AF162" s="38">
        <v>0</v>
      </c>
      <c r="AG162" s="38">
        <v>0</v>
      </c>
      <c r="AH162" s="38">
        <v>0</v>
      </c>
      <c r="AI162" s="38">
        <v>0</v>
      </c>
      <c r="AJ162" s="38">
        <v>0</v>
      </c>
      <c r="AK162" s="38">
        <v>0</v>
      </c>
      <c r="AL162" s="38">
        <v>0</v>
      </c>
      <c r="AM162" s="38">
        <v>0</v>
      </c>
      <c r="AN162" s="38">
        <v>0</v>
      </c>
      <c r="AO162" s="38">
        <v>0</v>
      </c>
      <c r="AP162" s="38">
        <v>0</v>
      </c>
      <c r="AQ162" s="38">
        <v>0</v>
      </c>
      <c r="AR162" s="38">
        <v>0</v>
      </c>
      <c r="AS162" s="38">
        <v>0</v>
      </c>
      <c r="AT162" s="38">
        <v>0</v>
      </c>
      <c r="AU162" s="38">
        <v>0</v>
      </c>
      <c r="AV162" s="38">
        <v>0</v>
      </c>
      <c r="AW162" s="38">
        <v>0</v>
      </c>
      <c r="AX162" s="38">
        <v>0</v>
      </c>
      <c r="AY162" s="38">
        <v>0</v>
      </c>
      <c r="AZ162" s="38">
        <v>0</v>
      </c>
      <c r="BA162" s="38">
        <v>0</v>
      </c>
      <c r="BB162" s="38">
        <v>0</v>
      </c>
      <c r="BC162" s="38">
        <v>0</v>
      </c>
      <c r="BD162" s="38">
        <v>0</v>
      </c>
      <c r="BE162" s="38">
        <v>0</v>
      </c>
      <c r="BF162" s="38" t="s">
        <v>108</v>
      </c>
      <c r="BG162" s="38" t="s">
        <v>108</v>
      </c>
    </row>
    <row r="163" spans="1:61" s="6" customFormat="1" ht="86.25" customHeight="1" x14ac:dyDescent="0.25">
      <c r="A163" s="34" t="s">
        <v>164</v>
      </c>
      <c r="B163" s="34" t="s">
        <v>372</v>
      </c>
      <c r="C163" s="34" t="s">
        <v>373</v>
      </c>
      <c r="D163" s="38">
        <v>0</v>
      </c>
      <c r="E163" s="38">
        <v>0</v>
      </c>
      <c r="F163" s="38" t="s">
        <v>108</v>
      </c>
      <c r="G163" s="38" t="s">
        <v>108</v>
      </c>
      <c r="H163" s="38">
        <v>0</v>
      </c>
      <c r="I163" s="38">
        <v>0</v>
      </c>
      <c r="J163" s="38">
        <v>0</v>
      </c>
      <c r="K163" s="38">
        <v>0</v>
      </c>
      <c r="L163" s="38">
        <v>0.01</v>
      </c>
      <c r="M163" s="38">
        <v>0</v>
      </c>
      <c r="N163" s="38" t="s">
        <v>108</v>
      </c>
      <c r="O163" s="38" t="s">
        <v>108</v>
      </c>
      <c r="P163" s="38">
        <v>0</v>
      </c>
      <c r="Q163" s="38">
        <v>0</v>
      </c>
      <c r="R163" s="38">
        <v>0</v>
      </c>
      <c r="S163" s="38">
        <v>0</v>
      </c>
      <c r="T163" s="38">
        <v>0</v>
      </c>
      <c r="U163" s="38">
        <v>0</v>
      </c>
      <c r="V163" s="38" t="s">
        <v>108</v>
      </c>
      <c r="W163" s="38">
        <v>0</v>
      </c>
      <c r="X163" s="38" t="s">
        <v>108</v>
      </c>
      <c r="Y163" s="38" t="s">
        <v>108</v>
      </c>
      <c r="Z163" s="38">
        <v>0</v>
      </c>
      <c r="AA163" s="38">
        <v>0</v>
      </c>
      <c r="AB163" s="38">
        <v>0</v>
      </c>
      <c r="AC163" s="38">
        <v>0</v>
      </c>
      <c r="AD163" s="38">
        <v>0.11</v>
      </c>
      <c r="AE163" s="38">
        <v>0</v>
      </c>
      <c r="AF163" s="38">
        <v>0</v>
      </c>
      <c r="AG163" s="38">
        <v>0</v>
      </c>
      <c r="AH163" s="38">
        <v>0</v>
      </c>
      <c r="AI163" s="38">
        <v>0</v>
      </c>
      <c r="AJ163" s="38">
        <v>0</v>
      </c>
      <c r="AK163" s="38">
        <v>0</v>
      </c>
      <c r="AL163" s="38">
        <v>0</v>
      </c>
      <c r="AM163" s="38">
        <v>0</v>
      </c>
      <c r="AN163" s="38">
        <v>0</v>
      </c>
      <c r="AO163" s="38">
        <v>0</v>
      </c>
      <c r="AP163" s="38">
        <v>0</v>
      </c>
      <c r="AQ163" s="38">
        <v>0</v>
      </c>
      <c r="AR163" s="38">
        <v>0</v>
      </c>
      <c r="AS163" s="38">
        <v>0</v>
      </c>
      <c r="AT163" s="38">
        <v>0</v>
      </c>
      <c r="AU163" s="38">
        <v>0</v>
      </c>
      <c r="AV163" s="38">
        <v>0</v>
      </c>
      <c r="AW163" s="38">
        <v>0</v>
      </c>
      <c r="AX163" s="38">
        <v>0</v>
      </c>
      <c r="AY163" s="38">
        <v>0</v>
      </c>
      <c r="AZ163" s="38">
        <v>0</v>
      </c>
      <c r="BA163" s="38">
        <v>0</v>
      </c>
      <c r="BB163" s="38">
        <v>0</v>
      </c>
      <c r="BC163" s="38">
        <v>0</v>
      </c>
      <c r="BD163" s="38">
        <v>0</v>
      </c>
      <c r="BE163" s="38">
        <v>0</v>
      </c>
      <c r="BF163" s="38" t="s">
        <v>108</v>
      </c>
      <c r="BG163" s="38" t="s">
        <v>108</v>
      </c>
    </row>
    <row r="164" spans="1:61" s="47" customFormat="1" ht="32.1" customHeight="1" x14ac:dyDescent="0.25">
      <c r="A164" s="31" t="s">
        <v>164</v>
      </c>
      <c r="B164" s="31" t="s">
        <v>374</v>
      </c>
      <c r="C164" s="31" t="s">
        <v>375</v>
      </c>
      <c r="D164" s="46">
        <v>0</v>
      </c>
      <c r="E164" s="46">
        <v>0</v>
      </c>
      <c r="F164" s="46" t="s">
        <v>108</v>
      </c>
      <c r="G164" s="46" t="s">
        <v>108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6" t="s">
        <v>108</v>
      </c>
      <c r="O164" s="46" t="s">
        <v>108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 t="s">
        <v>108</v>
      </c>
      <c r="W164" s="46">
        <v>0</v>
      </c>
      <c r="X164" s="46" t="s">
        <v>108</v>
      </c>
      <c r="Y164" s="46" t="s">
        <v>108</v>
      </c>
      <c r="Z164" s="46">
        <v>0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6</v>
      </c>
      <c r="AI164" s="46">
        <v>0</v>
      </c>
      <c r="AJ164" s="46">
        <v>0</v>
      </c>
      <c r="AK164" s="46">
        <v>0</v>
      </c>
      <c r="AL164" s="46">
        <v>0</v>
      </c>
      <c r="AM164" s="46">
        <v>0</v>
      </c>
      <c r="AN164" s="46">
        <v>0</v>
      </c>
      <c r="AO164" s="46">
        <v>0</v>
      </c>
      <c r="AP164" s="46">
        <v>0</v>
      </c>
      <c r="AQ164" s="46">
        <v>0</v>
      </c>
      <c r="AR164" s="46">
        <v>0</v>
      </c>
      <c r="AS164" s="46">
        <v>0</v>
      </c>
      <c r="AT164" s="46">
        <v>0</v>
      </c>
      <c r="AU164" s="46">
        <v>0</v>
      </c>
      <c r="AV164" s="46">
        <v>0</v>
      </c>
      <c r="AW164" s="46">
        <v>0</v>
      </c>
      <c r="AX164" s="46">
        <v>0</v>
      </c>
      <c r="AY164" s="46">
        <v>0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0</v>
      </c>
      <c r="BF164" s="46" t="s">
        <v>108</v>
      </c>
      <c r="BG164" s="46" t="s">
        <v>108</v>
      </c>
    </row>
    <row r="165" spans="1:61" s="6" customFormat="1" ht="59.25" customHeight="1" x14ac:dyDescent="0.25">
      <c r="A165" s="34" t="s">
        <v>164</v>
      </c>
      <c r="B165" s="34" t="s">
        <v>376</v>
      </c>
      <c r="C165" s="34" t="s">
        <v>377</v>
      </c>
      <c r="D165" s="38">
        <v>0</v>
      </c>
      <c r="E165" s="38">
        <v>0</v>
      </c>
      <c r="F165" s="38" t="s">
        <v>108</v>
      </c>
      <c r="G165" s="38" t="s">
        <v>108</v>
      </c>
      <c r="H165" s="38">
        <v>0</v>
      </c>
      <c r="I165" s="38">
        <v>0</v>
      </c>
      <c r="J165" s="38">
        <v>0</v>
      </c>
      <c r="K165" s="38">
        <v>0</v>
      </c>
      <c r="L165" s="38">
        <v>0</v>
      </c>
      <c r="M165" s="38">
        <v>0</v>
      </c>
      <c r="N165" s="38" t="s">
        <v>108</v>
      </c>
      <c r="O165" s="38" t="s">
        <v>108</v>
      </c>
      <c r="P165" s="38">
        <v>0</v>
      </c>
      <c r="Q165" s="38">
        <v>0</v>
      </c>
      <c r="R165" s="38">
        <v>0</v>
      </c>
      <c r="S165" s="38">
        <v>0</v>
      </c>
      <c r="T165" s="38">
        <v>0</v>
      </c>
      <c r="U165" s="38">
        <v>0</v>
      </c>
      <c r="V165" s="38" t="s">
        <v>108</v>
      </c>
      <c r="W165" s="38">
        <v>0</v>
      </c>
      <c r="X165" s="38" t="s">
        <v>108</v>
      </c>
      <c r="Y165" s="38" t="s">
        <v>108</v>
      </c>
      <c r="Z165" s="38">
        <v>1.26</v>
      </c>
      <c r="AA165" s="38">
        <v>0</v>
      </c>
      <c r="AB165" s="38">
        <v>0</v>
      </c>
      <c r="AC165" s="38">
        <v>0</v>
      </c>
      <c r="AD165" s="38">
        <v>0</v>
      </c>
      <c r="AE165" s="38">
        <v>0</v>
      </c>
      <c r="AF165" s="38">
        <v>0</v>
      </c>
      <c r="AG165" s="38">
        <v>0</v>
      </c>
      <c r="AH165" s="38">
        <v>0</v>
      </c>
      <c r="AI165" s="38">
        <v>0</v>
      </c>
      <c r="AJ165" s="38">
        <v>0</v>
      </c>
      <c r="AK165" s="38">
        <v>0</v>
      </c>
      <c r="AL165" s="38">
        <v>0</v>
      </c>
      <c r="AM165" s="38">
        <v>0</v>
      </c>
      <c r="AN165" s="38">
        <v>0</v>
      </c>
      <c r="AO165" s="38">
        <v>0</v>
      </c>
      <c r="AP165" s="38">
        <v>0</v>
      </c>
      <c r="AQ165" s="38">
        <v>0</v>
      </c>
      <c r="AR165" s="38">
        <v>0</v>
      </c>
      <c r="AS165" s="38">
        <v>0</v>
      </c>
      <c r="AT165" s="38">
        <v>0</v>
      </c>
      <c r="AU165" s="38">
        <v>0</v>
      </c>
      <c r="AV165" s="38">
        <v>0</v>
      </c>
      <c r="AW165" s="38">
        <v>0</v>
      </c>
      <c r="AX165" s="38">
        <v>0</v>
      </c>
      <c r="AY165" s="38">
        <v>0</v>
      </c>
      <c r="AZ165" s="38">
        <v>0</v>
      </c>
      <c r="BA165" s="38">
        <v>0</v>
      </c>
      <c r="BB165" s="38">
        <v>0</v>
      </c>
      <c r="BC165" s="38">
        <v>0</v>
      </c>
      <c r="BD165" s="38">
        <v>0</v>
      </c>
      <c r="BE165" s="38">
        <v>0</v>
      </c>
      <c r="BF165" s="38" t="s">
        <v>108</v>
      </c>
      <c r="BG165" s="38" t="s">
        <v>108</v>
      </c>
    </row>
    <row r="166" spans="1:61" s="6" customFormat="1" ht="32.1" customHeight="1" x14ac:dyDescent="0.25">
      <c r="A166" s="34" t="s">
        <v>164</v>
      </c>
      <c r="B166" s="34" t="s">
        <v>378</v>
      </c>
      <c r="C166" s="34" t="s">
        <v>379</v>
      </c>
      <c r="D166" s="38">
        <v>0</v>
      </c>
      <c r="E166" s="38">
        <v>0</v>
      </c>
      <c r="F166" s="38" t="s">
        <v>108</v>
      </c>
      <c r="G166" s="38" t="s">
        <v>108</v>
      </c>
      <c r="H166" s="38">
        <v>0</v>
      </c>
      <c r="I166" s="38">
        <v>0</v>
      </c>
      <c r="J166" s="38">
        <v>-0.97499999999999998</v>
      </c>
      <c r="K166" s="38">
        <v>0</v>
      </c>
      <c r="L166" s="38">
        <v>0</v>
      </c>
      <c r="M166" s="38">
        <v>0</v>
      </c>
      <c r="N166" s="38" t="s">
        <v>108</v>
      </c>
      <c r="O166" s="38" t="s">
        <v>108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 t="s">
        <v>108</v>
      </c>
      <c r="W166" s="38">
        <v>0</v>
      </c>
      <c r="X166" s="38" t="s">
        <v>108</v>
      </c>
      <c r="Y166" s="38" t="s">
        <v>108</v>
      </c>
      <c r="Z166" s="38">
        <v>0</v>
      </c>
      <c r="AA166" s="38">
        <v>0</v>
      </c>
      <c r="AB166" s="38">
        <v>0.34499999999999997</v>
      </c>
      <c r="AC166" s="38">
        <v>0</v>
      </c>
      <c r="AD166" s="38">
        <v>0</v>
      </c>
      <c r="AE166" s="38">
        <v>0</v>
      </c>
      <c r="AF166" s="38">
        <v>0</v>
      </c>
      <c r="AG166" s="38">
        <v>0</v>
      </c>
      <c r="AH166" s="38">
        <v>0</v>
      </c>
      <c r="AI166" s="38">
        <v>0</v>
      </c>
      <c r="AJ166" s="38">
        <v>0</v>
      </c>
      <c r="AK166" s="38">
        <v>0</v>
      </c>
      <c r="AL166" s="38">
        <v>0</v>
      </c>
      <c r="AM166" s="38">
        <v>0</v>
      </c>
      <c r="AN166" s="38">
        <v>0</v>
      </c>
      <c r="AO166" s="38">
        <v>0</v>
      </c>
      <c r="AP166" s="38">
        <v>0</v>
      </c>
      <c r="AQ166" s="38">
        <v>0</v>
      </c>
      <c r="AR166" s="38">
        <v>0</v>
      </c>
      <c r="AS166" s="38">
        <v>0</v>
      </c>
      <c r="AT166" s="38">
        <v>0</v>
      </c>
      <c r="AU166" s="38">
        <v>0</v>
      </c>
      <c r="AV166" s="38">
        <v>0</v>
      </c>
      <c r="AW166" s="38">
        <v>0</v>
      </c>
      <c r="AX166" s="38">
        <v>0</v>
      </c>
      <c r="AY166" s="38">
        <v>0</v>
      </c>
      <c r="AZ166" s="38">
        <v>0</v>
      </c>
      <c r="BA166" s="38">
        <v>0</v>
      </c>
      <c r="BB166" s="38">
        <v>0</v>
      </c>
      <c r="BC166" s="38">
        <v>0</v>
      </c>
      <c r="BD166" s="38">
        <v>0</v>
      </c>
      <c r="BE166" s="38">
        <v>0</v>
      </c>
      <c r="BF166" s="38" t="s">
        <v>108</v>
      </c>
      <c r="BG166" s="38" t="s">
        <v>108</v>
      </c>
    </row>
    <row r="167" spans="1:61" s="6" customFormat="1" ht="15.95" customHeight="1" x14ac:dyDescent="0.25">
      <c r="A167" s="34" t="s">
        <v>164</v>
      </c>
      <c r="B167" s="34" t="s">
        <v>380</v>
      </c>
      <c r="C167" s="34" t="s">
        <v>381</v>
      </c>
      <c r="D167" s="38">
        <v>0</v>
      </c>
      <c r="E167" s="38">
        <v>0</v>
      </c>
      <c r="F167" s="38" t="s">
        <v>108</v>
      </c>
      <c r="G167" s="38" t="s">
        <v>108</v>
      </c>
      <c r="H167" s="38">
        <v>0</v>
      </c>
      <c r="I167" s="38">
        <v>0</v>
      </c>
      <c r="J167" s="38">
        <v>-0.81399999999999995</v>
      </c>
      <c r="K167" s="38">
        <v>0</v>
      </c>
      <c r="L167" s="38">
        <v>0</v>
      </c>
      <c r="M167" s="38">
        <v>0</v>
      </c>
      <c r="N167" s="38" t="s">
        <v>108</v>
      </c>
      <c r="O167" s="38" t="s">
        <v>108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 t="s">
        <v>108</v>
      </c>
      <c r="W167" s="38">
        <v>0</v>
      </c>
      <c r="X167" s="38" t="s">
        <v>108</v>
      </c>
      <c r="Y167" s="38" t="s">
        <v>108</v>
      </c>
      <c r="Z167" s="38">
        <v>0</v>
      </c>
      <c r="AA167" s="38">
        <v>0</v>
      </c>
      <c r="AB167" s="38">
        <v>0.34499999999999997</v>
      </c>
      <c r="AC167" s="38">
        <v>0</v>
      </c>
      <c r="AD167" s="38">
        <v>0</v>
      </c>
      <c r="AE167" s="38">
        <v>0</v>
      </c>
      <c r="AF167" s="38">
        <v>0</v>
      </c>
      <c r="AG167" s="38">
        <v>0</v>
      </c>
      <c r="AH167" s="38">
        <v>0</v>
      </c>
      <c r="AI167" s="38">
        <v>0</v>
      </c>
      <c r="AJ167" s="38">
        <v>0</v>
      </c>
      <c r="AK167" s="38">
        <v>0</v>
      </c>
      <c r="AL167" s="38">
        <v>0</v>
      </c>
      <c r="AM167" s="38">
        <v>0</v>
      </c>
      <c r="AN167" s="38">
        <v>0</v>
      </c>
      <c r="AO167" s="38">
        <v>0</v>
      </c>
      <c r="AP167" s="38">
        <v>0</v>
      </c>
      <c r="AQ167" s="38">
        <v>0</v>
      </c>
      <c r="AR167" s="38">
        <v>0</v>
      </c>
      <c r="AS167" s="38">
        <v>0</v>
      </c>
      <c r="AT167" s="38">
        <v>0</v>
      </c>
      <c r="AU167" s="38">
        <v>0</v>
      </c>
      <c r="AV167" s="38">
        <v>0</v>
      </c>
      <c r="AW167" s="38">
        <v>0</v>
      </c>
      <c r="AX167" s="38">
        <v>0</v>
      </c>
      <c r="AY167" s="38">
        <v>0</v>
      </c>
      <c r="AZ167" s="38">
        <v>0</v>
      </c>
      <c r="BA167" s="38">
        <v>0</v>
      </c>
      <c r="BB167" s="38">
        <v>0</v>
      </c>
      <c r="BC167" s="38">
        <v>0</v>
      </c>
      <c r="BD167" s="38">
        <v>0</v>
      </c>
      <c r="BE167" s="38">
        <v>0</v>
      </c>
      <c r="BF167" s="38" t="s">
        <v>108</v>
      </c>
      <c r="BG167" s="38" t="s">
        <v>108</v>
      </c>
    </row>
    <row r="168" spans="1:61" s="6" customFormat="1" ht="32.1" customHeight="1" x14ac:dyDescent="0.25">
      <c r="A168" s="34" t="s">
        <v>164</v>
      </c>
      <c r="B168" s="34" t="s">
        <v>382</v>
      </c>
      <c r="C168" s="34" t="s">
        <v>383</v>
      </c>
      <c r="D168" s="38">
        <v>0</v>
      </c>
      <c r="E168" s="38">
        <v>0</v>
      </c>
      <c r="F168" s="38" t="s">
        <v>108</v>
      </c>
      <c r="G168" s="38" t="s">
        <v>108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8" t="s">
        <v>108</v>
      </c>
      <c r="O168" s="38" t="s">
        <v>108</v>
      </c>
      <c r="P168" s="38">
        <v>0</v>
      </c>
      <c r="Q168" s="38">
        <v>0</v>
      </c>
      <c r="R168" s="38">
        <v>0</v>
      </c>
      <c r="S168" s="38">
        <v>0</v>
      </c>
      <c r="T168" s="38">
        <v>0</v>
      </c>
      <c r="U168" s="38">
        <v>0</v>
      </c>
      <c r="V168" s="38" t="s">
        <v>108</v>
      </c>
      <c r="W168" s="38">
        <v>0</v>
      </c>
      <c r="X168" s="38" t="s">
        <v>108</v>
      </c>
      <c r="Y168" s="38" t="s">
        <v>108</v>
      </c>
      <c r="Z168" s="38">
        <v>0</v>
      </c>
      <c r="AA168" s="38">
        <v>0</v>
      </c>
      <c r="AB168" s="38">
        <v>0</v>
      </c>
      <c r="AC168" s="38">
        <v>0</v>
      </c>
      <c r="AD168" s="38">
        <v>0</v>
      </c>
      <c r="AE168" s="38">
        <v>0</v>
      </c>
      <c r="AF168" s="38">
        <v>0</v>
      </c>
      <c r="AG168" s="38">
        <v>0</v>
      </c>
      <c r="AH168" s="38">
        <v>0</v>
      </c>
      <c r="AI168" s="38">
        <v>0</v>
      </c>
      <c r="AJ168" s="38">
        <v>0</v>
      </c>
      <c r="AK168" s="38">
        <v>0</v>
      </c>
      <c r="AL168" s="38">
        <v>0</v>
      </c>
      <c r="AM168" s="38">
        <v>0</v>
      </c>
      <c r="AN168" s="38">
        <v>0</v>
      </c>
      <c r="AO168" s="38">
        <v>0</v>
      </c>
      <c r="AP168" s="38">
        <v>0</v>
      </c>
      <c r="AQ168" s="38">
        <v>0</v>
      </c>
      <c r="AR168" s="38">
        <v>0</v>
      </c>
      <c r="AS168" s="38">
        <v>0</v>
      </c>
      <c r="AT168" s="38">
        <v>0</v>
      </c>
      <c r="AU168" s="38">
        <v>0</v>
      </c>
      <c r="AV168" s="38">
        <v>0</v>
      </c>
      <c r="AW168" s="38">
        <v>0</v>
      </c>
      <c r="AX168" s="38">
        <v>0</v>
      </c>
      <c r="AY168" s="38">
        <v>0</v>
      </c>
      <c r="AZ168" s="38">
        <v>0</v>
      </c>
      <c r="BA168" s="38">
        <v>0</v>
      </c>
      <c r="BB168" s="38">
        <v>0</v>
      </c>
      <c r="BC168" s="38">
        <v>0</v>
      </c>
      <c r="BD168" s="38">
        <v>0</v>
      </c>
      <c r="BE168" s="38">
        <v>0</v>
      </c>
      <c r="BF168" s="38" t="s">
        <v>108</v>
      </c>
      <c r="BG168" s="38" t="s">
        <v>108</v>
      </c>
    </row>
    <row r="169" spans="1:61" s="6" customFormat="1" ht="32.1" customHeight="1" x14ac:dyDescent="0.25">
      <c r="A169" s="4" t="s">
        <v>384</v>
      </c>
      <c r="B169" s="4" t="s">
        <v>385</v>
      </c>
      <c r="C169" s="4" t="s">
        <v>104</v>
      </c>
      <c r="D169" s="41">
        <f t="shared" ref="D169:AI169" si="47">SUMIFS(D:D,$C:$C,"&lt;&gt;Г",$A:$A,$A169)</f>
        <v>0</v>
      </c>
      <c r="E169" s="41">
        <f t="shared" si="47"/>
        <v>0</v>
      </c>
      <c r="F169" s="41">
        <f t="shared" si="47"/>
        <v>0</v>
      </c>
      <c r="G169" s="41">
        <f t="shared" si="47"/>
        <v>0</v>
      </c>
      <c r="H169" s="42">
        <f t="shared" si="47"/>
        <v>0</v>
      </c>
      <c r="I169" s="42">
        <f t="shared" si="47"/>
        <v>0</v>
      </c>
      <c r="J169" s="42">
        <f t="shared" si="47"/>
        <v>0</v>
      </c>
      <c r="K169" s="42">
        <f t="shared" si="47"/>
        <v>0</v>
      </c>
      <c r="L169" s="42">
        <f t="shared" si="47"/>
        <v>0</v>
      </c>
      <c r="M169" s="42">
        <f t="shared" si="47"/>
        <v>0</v>
      </c>
      <c r="N169" s="41">
        <f t="shared" si="47"/>
        <v>0</v>
      </c>
      <c r="O169" s="41">
        <f t="shared" si="47"/>
        <v>0</v>
      </c>
      <c r="P169" s="42">
        <f t="shared" si="47"/>
        <v>0</v>
      </c>
      <c r="Q169" s="42">
        <f t="shared" si="47"/>
        <v>0</v>
      </c>
      <c r="R169" s="42">
        <f t="shared" si="47"/>
        <v>0</v>
      </c>
      <c r="S169" s="42">
        <f t="shared" si="47"/>
        <v>0</v>
      </c>
      <c r="T169" s="42">
        <f t="shared" si="47"/>
        <v>0</v>
      </c>
      <c r="U169" s="42">
        <f t="shared" si="47"/>
        <v>0</v>
      </c>
      <c r="V169" s="42">
        <f t="shared" si="47"/>
        <v>0</v>
      </c>
      <c r="W169" s="42">
        <f t="shared" si="47"/>
        <v>0</v>
      </c>
      <c r="X169" s="42">
        <f t="shared" si="47"/>
        <v>0</v>
      </c>
      <c r="Y169" s="42">
        <f t="shared" si="47"/>
        <v>0</v>
      </c>
      <c r="Z169" s="42">
        <f t="shared" si="47"/>
        <v>0</v>
      </c>
      <c r="AA169" s="42">
        <f t="shared" si="47"/>
        <v>0</v>
      </c>
      <c r="AB169" s="42">
        <f t="shared" si="47"/>
        <v>0</v>
      </c>
      <c r="AC169" s="42">
        <f t="shared" si="47"/>
        <v>0</v>
      </c>
      <c r="AD169" s="42">
        <f t="shared" si="47"/>
        <v>0</v>
      </c>
      <c r="AE169" s="42">
        <f t="shared" si="47"/>
        <v>0</v>
      </c>
      <c r="AF169" s="42">
        <f t="shared" si="47"/>
        <v>0</v>
      </c>
      <c r="AG169" s="42">
        <f t="shared" si="47"/>
        <v>0</v>
      </c>
      <c r="AH169" s="42">
        <f t="shared" si="47"/>
        <v>0</v>
      </c>
      <c r="AI169" s="42">
        <f t="shared" si="47"/>
        <v>0</v>
      </c>
      <c r="AJ169" s="42">
        <f t="shared" ref="AJ169:BG169" si="48">SUMIFS(AJ:AJ,$C:$C,"&lt;&gt;Г",$A:$A,$A169)</f>
        <v>0</v>
      </c>
      <c r="AK169" s="42">
        <f t="shared" si="48"/>
        <v>0</v>
      </c>
      <c r="AL169" s="42">
        <f t="shared" si="48"/>
        <v>0</v>
      </c>
      <c r="AM169" s="42">
        <f t="shared" si="48"/>
        <v>0</v>
      </c>
      <c r="AN169" s="42">
        <f t="shared" si="48"/>
        <v>0</v>
      </c>
      <c r="AO169" s="42">
        <f t="shared" si="48"/>
        <v>0</v>
      </c>
      <c r="AP169" s="42">
        <f t="shared" si="48"/>
        <v>0</v>
      </c>
      <c r="AQ169" s="42">
        <f t="shared" si="48"/>
        <v>0</v>
      </c>
      <c r="AR169" s="42">
        <f t="shared" si="48"/>
        <v>0</v>
      </c>
      <c r="AS169" s="42">
        <f t="shared" si="48"/>
        <v>0</v>
      </c>
      <c r="AT169" s="42">
        <f t="shared" si="48"/>
        <v>0</v>
      </c>
      <c r="AU169" s="42">
        <f t="shared" si="48"/>
        <v>0</v>
      </c>
      <c r="AV169" s="42">
        <f t="shared" si="48"/>
        <v>0</v>
      </c>
      <c r="AW169" s="42">
        <f t="shared" si="48"/>
        <v>0</v>
      </c>
      <c r="AX169" s="42">
        <f t="shared" si="48"/>
        <v>0</v>
      </c>
      <c r="AY169" s="42">
        <f t="shared" si="48"/>
        <v>0</v>
      </c>
      <c r="AZ169" s="42">
        <f t="shared" si="48"/>
        <v>0</v>
      </c>
      <c r="BA169" s="42">
        <f t="shared" si="48"/>
        <v>0</v>
      </c>
      <c r="BB169" s="42">
        <f t="shared" si="48"/>
        <v>0</v>
      </c>
      <c r="BC169" s="42">
        <f t="shared" si="48"/>
        <v>0</v>
      </c>
      <c r="BD169" s="42">
        <f t="shared" si="48"/>
        <v>66.694783110000003</v>
      </c>
      <c r="BE169" s="42">
        <f t="shared" si="48"/>
        <v>0</v>
      </c>
      <c r="BF169" s="42">
        <f t="shared" si="48"/>
        <v>0</v>
      </c>
      <c r="BG169" s="42">
        <f t="shared" si="48"/>
        <v>0</v>
      </c>
    </row>
    <row r="170" spans="1:61" s="6" customFormat="1" ht="32.1" customHeight="1" x14ac:dyDescent="0.25">
      <c r="A170" s="34" t="s">
        <v>384</v>
      </c>
      <c r="B170" s="34" t="s">
        <v>386</v>
      </c>
      <c r="C170" s="34" t="s">
        <v>387</v>
      </c>
      <c r="D170" s="38">
        <v>0</v>
      </c>
      <c r="E170" s="38">
        <v>0</v>
      </c>
      <c r="F170" s="38" t="s">
        <v>108</v>
      </c>
      <c r="G170" s="38" t="s">
        <v>108</v>
      </c>
      <c r="H170" s="38">
        <v>0</v>
      </c>
      <c r="I170" s="38">
        <v>0</v>
      </c>
      <c r="J170" s="38">
        <v>0</v>
      </c>
      <c r="K170" s="38">
        <v>0</v>
      </c>
      <c r="L170" s="38">
        <v>0</v>
      </c>
      <c r="M170" s="38">
        <v>0</v>
      </c>
      <c r="N170" s="38" t="s">
        <v>108</v>
      </c>
      <c r="O170" s="38" t="s">
        <v>108</v>
      </c>
      <c r="P170" s="38">
        <v>0</v>
      </c>
      <c r="Q170" s="38">
        <v>0</v>
      </c>
      <c r="R170" s="38">
        <v>0</v>
      </c>
      <c r="S170" s="38">
        <v>0</v>
      </c>
      <c r="T170" s="38">
        <v>0</v>
      </c>
      <c r="U170" s="38">
        <v>0</v>
      </c>
      <c r="V170" s="38" t="s">
        <v>108</v>
      </c>
      <c r="W170" s="38">
        <v>0</v>
      </c>
      <c r="X170" s="38" t="s">
        <v>108</v>
      </c>
      <c r="Y170" s="38" t="s">
        <v>108</v>
      </c>
      <c r="Z170" s="38">
        <v>0</v>
      </c>
      <c r="AA170" s="38">
        <v>0</v>
      </c>
      <c r="AB170" s="38">
        <v>0</v>
      </c>
      <c r="AC170" s="38">
        <v>0</v>
      </c>
      <c r="AD170" s="38">
        <v>0</v>
      </c>
      <c r="AE170" s="38">
        <v>0</v>
      </c>
      <c r="AF170" s="38">
        <v>0</v>
      </c>
      <c r="AG170" s="38">
        <v>0</v>
      </c>
      <c r="AH170" s="38">
        <v>0</v>
      </c>
      <c r="AI170" s="38">
        <v>0</v>
      </c>
      <c r="AJ170" s="38">
        <v>0</v>
      </c>
      <c r="AK170" s="38">
        <v>0</v>
      </c>
      <c r="AL170" s="38">
        <v>0</v>
      </c>
      <c r="AM170" s="38">
        <v>0</v>
      </c>
      <c r="AN170" s="38">
        <v>0</v>
      </c>
      <c r="AO170" s="38">
        <v>0</v>
      </c>
      <c r="AP170" s="38">
        <v>0</v>
      </c>
      <c r="AQ170" s="38">
        <v>0</v>
      </c>
      <c r="AR170" s="38">
        <v>0</v>
      </c>
      <c r="AS170" s="38">
        <v>0</v>
      </c>
      <c r="AT170" s="38">
        <v>0</v>
      </c>
      <c r="AU170" s="38">
        <v>0</v>
      </c>
      <c r="AV170" s="38">
        <v>0</v>
      </c>
      <c r="AW170" s="38">
        <v>0</v>
      </c>
      <c r="AX170" s="38">
        <v>0</v>
      </c>
      <c r="AY170" s="38">
        <v>0</v>
      </c>
      <c r="AZ170" s="38">
        <v>0</v>
      </c>
      <c r="BA170" s="38">
        <v>0</v>
      </c>
      <c r="BB170" s="38">
        <v>0</v>
      </c>
      <c r="BC170" s="38">
        <v>0</v>
      </c>
      <c r="BD170" s="52">
        <v>3.2844171900000001</v>
      </c>
      <c r="BE170" s="38">
        <v>0</v>
      </c>
      <c r="BF170" s="38" t="s">
        <v>108</v>
      </c>
      <c r="BG170" s="38" t="s">
        <v>108</v>
      </c>
    </row>
    <row r="171" spans="1:61" s="6" customFormat="1" ht="32.1" customHeight="1" x14ac:dyDescent="0.25">
      <c r="A171" s="34" t="s">
        <v>384</v>
      </c>
      <c r="B171" s="34" t="s">
        <v>388</v>
      </c>
      <c r="C171" s="34" t="s">
        <v>389</v>
      </c>
      <c r="D171" s="38">
        <v>0</v>
      </c>
      <c r="E171" s="38">
        <v>0</v>
      </c>
      <c r="F171" s="38" t="s">
        <v>108</v>
      </c>
      <c r="G171" s="38" t="s">
        <v>108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8" t="s">
        <v>108</v>
      </c>
      <c r="O171" s="38" t="s">
        <v>108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38">
        <v>0</v>
      </c>
      <c r="V171" s="38" t="s">
        <v>108</v>
      </c>
      <c r="W171" s="38">
        <v>0</v>
      </c>
      <c r="X171" s="38" t="s">
        <v>108</v>
      </c>
      <c r="Y171" s="38" t="s">
        <v>108</v>
      </c>
      <c r="Z171" s="38">
        <v>0</v>
      </c>
      <c r="AA171" s="38">
        <v>0</v>
      </c>
      <c r="AB171" s="38">
        <v>0</v>
      </c>
      <c r="AC171" s="38">
        <v>0</v>
      </c>
      <c r="AD171" s="38">
        <v>0</v>
      </c>
      <c r="AE171" s="38">
        <v>0</v>
      </c>
      <c r="AF171" s="38">
        <v>0</v>
      </c>
      <c r="AG171" s="38">
        <v>0</v>
      </c>
      <c r="AH171" s="38">
        <v>0</v>
      </c>
      <c r="AI171" s="38">
        <v>0</v>
      </c>
      <c r="AJ171" s="38">
        <v>0</v>
      </c>
      <c r="AK171" s="38">
        <v>0</v>
      </c>
      <c r="AL171" s="38">
        <v>0</v>
      </c>
      <c r="AM171" s="38">
        <v>0</v>
      </c>
      <c r="AN171" s="38">
        <v>0</v>
      </c>
      <c r="AO171" s="38">
        <v>0</v>
      </c>
      <c r="AP171" s="38">
        <v>0</v>
      </c>
      <c r="AQ171" s="38">
        <v>0</v>
      </c>
      <c r="AR171" s="38">
        <v>0</v>
      </c>
      <c r="AS171" s="38">
        <v>0</v>
      </c>
      <c r="AT171" s="38">
        <v>0</v>
      </c>
      <c r="AU171" s="38">
        <v>0</v>
      </c>
      <c r="AV171" s="38">
        <v>0</v>
      </c>
      <c r="AW171" s="38">
        <v>0</v>
      </c>
      <c r="AX171" s="38">
        <v>0</v>
      </c>
      <c r="AY171" s="38">
        <v>0</v>
      </c>
      <c r="AZ171" s="38">
        <v>0</v>
      </c>
      <c r="BA171" s="38">
        <v>0</v>
      </c>
      <c r="BB171" s="38">
        <v>0</v>
      </c>
      <c r="BC171" s="38">
        <v>0</v>
      </c>
      <c r="BD171" s="52">
        <v>1.4897178</v>
      </c>
      <c r="BE171" s="38">
        <v>0</v>
      </c>
      <c r="BF171" s="38" t="s">
        <v>108</v>
      </c>
      <c r="BG171" s="38" t="s">
        <v>108</v>
      </c>
    </row>
    <row r="172" spans="1:61" ht="31.5" x14ac:dyDescent="0.25">
      <c r="A172" s="34" t="s">
        <v>384</v>
      </c>
      <c r="B172" s="34" t="s">
        <v>388</v>
      </c>
      <c r="C172" s="34" t="s">
        <v>390</v>
      </c>
      <c r="D172" s="38">
        <v>0</v>
      </c>
      <c r="E172" s="38">
        <v>0</v>
      </c>
      <c r="F172" s="38" t="s">
        <v>108</v>
      </c>
      <c r="G172" s="38" t="s">
        <v>108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38" t="s">
        <v>108</v>
      </c>
      <c r="O172" s="38" t="s">
        <v>108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 t="s">
        <v>108</v>
      </c>
      <c r="W172" s="38">
        <v>0</v>
      </c>
      <c r="X172" s="38" t="s">
        <v>108</v>
      </c>
      <c r="Y172" s="38" t="s">
        <v>108</v>
      </c>
      <c r="Z172" s="38">
        <v>0</v>
      </c>
      <c r="AA172" s="38">
        <v>0</v>
      </c>
      <c r="AB172" s="38">
        <v>0</v>
      </c>
      <c r="AC172" s="38">
        <v>0</v>
      </c>
      <c r="AD172" s="38">
        <v>0</v>
      </c>
      <c r="AE172" s="38">
        <v>0</v>
      </c>
      <c r="AF172" s="38">
        <v>0</v>
      </c>
      <c r="AG172" s="38">
        <v>0</v>
      </c>
      <c r="AH172" s="38">
        <v>0</v>
      </c>
      <c r="AI172" s="38">
        <v>0</v>
      </c>
      <c r="AJ172" s="38">
        <v>0</v>
      </c>
      <c r="AK172" s="38">
        <v>0</v>
      </c>
      <c r="AL172" s="38">
        <v>0</v>
      </c>
      <c r="AM172" s="38">
        <v>0</v>
      </c>
      <c r="AN172" s="38">
        <v>0</v>
      </c>
      <c r="AO172" s="38">
        <v>0</v>
      </c>
      <c r="AP172" s="38">
        <v>0</v>
      </c>
      <c r="AQ172" s="38">
        <v>0</v>
      </c>
      <c r="AR172" s="38">
        <v>0</v>
      </c>
      <c r="AS172" s="38">
        <v>0</v>
      </c>
      <c r="AT172" s="38">
        <v>0</v>
      </c>
      <c r="AU172" s="38">
        <v>0</v>
      </c>
      <c r="AV172" s="38">
        <v>0</v>
      </c>
      <c r="AW172" s="38">
        <v>0</v>
      </c>
      <c r="AX172" s="38">
        <v>0</v>
      </c>
      <c r="AY172" s="38">
        <v>0</v>
      </c>
      <c r="AZ172" s="38">
        <v>0</v>
      </c>
      <c r="BA172" s="38">
        <v>0</v>
      </c>
      <c r="BB172" s="38">
        <v>0</v>
      </c>
      <c r="BC172" s="38">
        <v>0</v>
      </c>
      <c r="BD172" s="52">
        <v>1.4897178</v>
      </c>
      <c r="BE172" s="38">
        <v>0</v>
      </c>
      <c r="BF172" s="38" t="s">
        <v>108</v>
      </c>
      <c r="BG172" s="38" t="s">
        <v>108</v>
      </c>
      <c r="BI172" s="6"/>
    </row>
    <row r="173" spans="1:61" ht="27" customHeight="1" x14ac:dyDescent="0.25">
      <c r="A173" s="48" t="s">
        <v>384</v>
      </c>
      <c r="B173" s="48" t="s">
        <v>393</v>
      </c>
      <c r="C173" s="48" t="s">
        <v>424</v>
      </c>
      <c r="D173" s="49">
        <v>0</v>
      </c>
      <c r="E173" s="49">
        <v>0</v>
      </c>
      <c r="F173" s="50" t="s">
        <v>108</v>
      </c>
      <c r="G173" s="50" t="s">
        <v>108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50" t="s">
        <v>108</v>
      </c>
      <c r="O173" s="50" t="s">
        <v>108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50" t="s">
        <v>108</v>
      </c>
      <c r="W173" s="49">
        <v>0</v>
      </c>
      <c r="X173" s="50" t="s">
        <v>108</v>
      </c>
      <c r="Y173" s="50" t="s">
        <v>108</v>
      </c>
      <c r="Z173" s="49">
        <v>0</v>
      </c>
      <c r="AA173" s="49">
        <v>0</v>
      </c>
      <c r="AB173" s="49">
        <v>0</v>
      </c>
      <c r="AC173" s="49">
        <v>0</v>
      </c>
      <c r="AD173" s="49">
        <v>0</v>
      </c>
      <c r="AE173" s="49">
        <v>0</v>
      </c>
      <c r="AF173" s="49">
        <v>0</v>
      </c>
      <c r="AG173" s="49">
        <v>0</v>
      </c>
      <c r="AH173" s="49">
        <v>0</v>
      </c>
      <c r="AI173" s="49">
        <v>0</v>
      </c>
      <c r="AJ173" s="49">
        <v>0</v>
      </c>
      <c r="AK173" s="49">
        <v>0</v>
      </c>
      <c r="AL173" s="49">
        <v>0</v>
      </c>
      <c r="AM173" s="49">
        <v>0</v>
      </c>
      <c r="AN173" s="49">
        <v>0</v>
      </c>
      <c r="AO173" s="49">
        <v>0</v>
      </c>
      <c r="AP173" s="49">
        <v>0</v>
      </c>
      <c r="AQ173" s="49">
        <v>0</v>
      </c>
      <c r="AR173" s="49">
        <v>0</v>
      </c>
      <c r="AS173" s="49">
        <v>0</v>
      </c>
      <c r="AT173" s="49">
        <v>0</v>
      </c>
      <c r="AU173" s="49">
        <v>0</v>
      </c>
      <c r="AV173" s="49">
        <v>0</v>
      </c>
      <c r="AW173" s="49">
        <v>0</v>
      </c>
      <c r="AX173" s="49">
        <v>0</v>
      </c>
      <c r="AY173" s="49">
        <v>0</v>
      </c>
      <c r="AZ173" s="49">
        <v>0</v>
      </c>
      <c r="BA173" s="49">
        <v>0</v>
      </c>
      <c r="BB173" s="49">
        <v>0</v>
      </c>
      <c r="BC173" s="49">
        <v>0</v>
      </c>
      <c r="BD173" s="52">
        <v>6.2169325400000002</v>
      </c>
      <c r="BE173" s="49">
        <v>0</v>
      </c>
      <c r="BF173" s="50" t="s">
        <v>108</v>
      </c>
      <c r="BG173" s="50" t="s">
        <v>108</v>
      </c>
      <c r="BI173" s="6"/>
    </row>
    <row r="174" spans="1:61" x14ac:dyDescent="0.25">
      <c r="A174" s="34" t="s">
        <v>384</v>
      </c>
      <c r="B174" s="34" t="s">
        <v>391</v>
      </c>
      <c r="C174" s="34" t="s">
        <v>392</v>
      </c>
      <c r="D174" s="38">
        <v>0</v>
      </c>
      <c r="E174" s="38">
        <v>0</v>
      </c>
      <c r="F174" s="38" t="s">
        <v>108</v>
      </c>
      <c r="G174" s="38" t="s">
        <v>108</v>
      </c>
      <c r="H174" s="38">
        <v>0</v>
      </c>
      <c r="I174" s="38">
        <v>0</v>
      </c>
      <c r="J174" s="38">
        <v>0</v>
      </c>
      <c r="K174" s="38">
        <v>0</v>
      </c>
      <c r="L174" s="38">
        <v>0</v>
      </c>
      <c r="M174" s="38">
        <v>0</v>
      </c>
      <c r="N174" s="38" t="s">
        <v>108</v>
      </c>
      <c r="O174" s="38" t="s">
        <v>108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38">
        <v>0</v>
      </c>
      <c r="V174" s="38" t="s">
        <v>108</v>
      </c>
      <c r="W174" s="38">
        <v>0</v>
      </c>
      <c r="X174" s="38" t="s">
        <v>108</v>
      </c>
      <c r="Y174" s="38" t="s">
        <v>108</v>
      </c>
      <c r="Z174" s="38">
        <v>0</v>
      </c>
      <c r="AA174" s="38">
        <v>0</v>
      </c>
      <c r="AB174" s="38">
        <v>0</v>
      </c>
      <c r="AC174" s="38">
        <v>0</v>
      </c>
      <c r="AD174" s="38">
        <v>0</v>
      </c>
      <c r="AE174" s="38">
        <v>0</v>
      </c>
      <c r="AF174" s="38">
        <v>0</v>
      </c>
      <c r="AG174" s="38">
        <v>0</v>
      </c>
      <c r="AH174" s="38">
        <v>0</v>
      </c>
      <c r="AI174" s="38">
        <v>0</v>
      </c>
      <c r="AJ174" s="38">
        <v>0</v>
      </c>
      <c r="AK174" s="38">
        <v>0</v>
      </c>
      <c r="AL174" s="38">
        <v>0</v>
      </c>
      <c r="AM174" s="38">
        <v>0</v>
      </c>
      <c r="AN174" s="38">
        <v>0</v>
      </c>
      <c r="AO174" s="38">
        <v>0</v>
      </c>
      <c r="AP174" s="38">
        <v>0</v>
      </c>
      <c r="AQ174" s="38">
        <v>0</v>
      </c>
      <c r="AR174" s="38">
        <v>0</v>
      </c>
      <c r="AS174" s="38">
        <v>0</v>
      </c>
      <c r="AT174" s="38">
        <v>0</v>
      </c>
      <c r="AU174" s="38">
        <v>0</v>
      </c>
      <c r="AV174" s="38">
        <v>0</v>
      </c>
      <c r="AW174" s="38">
        <v>0</v>
      </c>
      <c r="AX174" s="38">
        <v>0</v>
      </c>
      <c r="AY174" s="38">
        <v>0</v>
      </c>
      <c r="AZ174" s="38">
        <v>0</v>
      </c>
      <c r="BA174" s="38">
        <v>0</v>
      </c>
      <c r="BB174" s="38">
        <v>0</v>
      </c>
      <c r="BC174" s="38">
        <v>0</v>
      </c>
      <c r="BD174" s="52">
        <v>4.2631735199999996</v>
      </c>
      <c r="BE174" s="38">
        <v>0</v>
      </c>
      <c r="BF174" s="38" t="s">
        <v>108</v>
      </c>
      <c r="BG174" s="38" t="s">
        <v>108</v>
      </c>
      <c r="BI174" s="6"/>
    </row>
    <row r="175" spans="1:61" ht="31.5" x14ac:dyDescent="0.25">
      <c r="A175" s="34" t="s">
        <v>384</v>
      </c>
      <c r="B175" s="34" t="s">
        <v>393</v>
      </c>
      <c r="C175" s="34" t="s">
        <v>394</v>
      </c>
      <c r="D175" s="38">
        <v>0</v>
      </c>
      <c r="E175" s="38">
        <v>0</v>
      </c>
      <c r="F175" s="38" t="s">
        <v>108</v>
      </c>
      <c r="G175" s="38" t="s">
        <v>108</v>
      </c>
      <c r="H175" s="38">
        <v>0</v>
      </c>
      <c r="I175" s="38">
        <v>0</v>
      </c>
      <c r="J175" s="38">
        <v>0</v>
      </c>
      <c r="K175" s="38">
        <v>0</v>
      </c>
      <c r="L175" s="38">
        <v>0</v>
      </c>
      <c r="M175" s="38">
        <v>0</v>
      </c>
      <c r="N175" s="38" t="s">
        <v>108</v>
      </c>
      <c r="O175" s="38" t="s">
        <v>108</v>
      </c>
      <c r="P175" s="38">
        <v>0</v>
      </c>
      <c r="Q175" s="38">
        <v>0</v>
      </c>
      <c r="R175" s="38">
        <v>0</v>
      </c>
      <c r="S175" s="38">
        <v>0</v>
      </c>
      <c r="T175" s="38">
        <v>0</v>
      </c>
      <c r="U175" s="38">
        <v>0</v>
      </c>
      <c r="V175" s="38" t="s">
        <v>108</v>
      </c>
      <c r="W175" s="38">
        <v>0</v>
      </c>
      <c r="X175" s="38" t="s">
        <v>108</v>
      </c>
      <c r="Y175" s="38" t="s">
        <v>108</v>
      </c>
      <c r="Z175" s="38">
        <v>0</v>
      </c>
      <c r="AA175" s="38">
        <v>0</v>
      </c>
      <c r="AB175" s="38">
        <v>0</v>
      </c>
      <c r="AC175" s="38">
        <v>0</v>
      </c>
      <c r="AD175" s="38">
        <v>0</v>
      </c>
      <c r="AE175" s="38">
        <v>0</v>
      </c>
      <c r="AF175" s="38">
        <v>0</v>
      </c>
      <c r="AG175" s="38">
        <v>0</v>
      </c>
      <c r="AH175" s="38">
        <v>0</v>
      </c>
      <c r="AI175" s="38">
        <v>0</v>
      </c>
      <c r="AJ175" s="38">
        <v>0</v>
      </c>
      <c r="AK175" s="38">
        <v>0</v>
      </c>
      <c r="AL175" s="38">
        <v>0</v>
      </c>
      <c r="AM175" s="38">
        <v>0</v>
      </c>
      <c r="AN175" s="38">
        <v>0</v>
      </c>
      <c r="AO175" s="38">
        <v>0</v>
      </c>
      <c r="AP175" s="38">
        <v>0</v>
      </c>
      <c r="AQ175" s="38">
        <v>0</v>
      </c>
      <c r="AR175" s="38">
        <v>0</v>
      </c>
      <c r="AS175" s="38">
        <v>0</v>
      </c>
      <c r="AT175" s="38">
        <v>0</v>
      </c>
      <c r="AU175" s="38">
        <v>0</v>
      </c>
      <c r="AV175" s="38">
        <v>0</v>
      </c>
      <c r="AW175" s="38">
        <v>0</v>
      </c>
      <c r="AX175" s="38">
        <v>0</v>
      </c>
      <c r="AY175" s="38">
        <v>0</v>
      </c>
      <c r="AZ175" s="38">
        <v>0</v>
      </c>
      <c r="BA175" s="38">
        <v>0</v>
      </c>
      <c r="BB175" s="38">
        <v>0</v>
      </c>
      <c r="BC175" s="38">
        <v>0</v>
      </c>
      <c r="BD175" s="52">
        <v>6.2169325400000002</v>
      </c>
      <c r="BE175" s="38">
        <v>0</v>
      </c>
      <c r="BF175" s="38" t="s">
        <v>108</v>
      </c>
      <c r="BG175" s="38" t="s">
        <v>108</v>
      </c>
      <c r="BI175" s="6"/>
    </row>
    <row r="176" spans="1:61" ht="31.5" x14ac:dyDescent="0.25">
      <c r="A176" s="34" t="s">
        <v>384</v>
      </c>
      <c r="B176" s="34" t="s">
        <v>395</v>
      </c>
      <c r="C176" s="34" t="s">
        <v>396</v>
      </c>
      <c r="D176" s="38">
        <v>0</v>
      </c>
      <c r="E176" s="38">
        <v>0</v>
      </c>
      <c r="F176" s="38" t="s">
        <v>108</v>
      </c>
      <c r="G176" s="38" t="s">
        <v>108</v>
      </c>
      <c r="H176" s="38">
        <v>0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8" t="s">
        <v>108</v>
      </c>
      <c r="O176" s="38" t="s">
        <v>108</v>
      </c>
      <c r="P176" s="38">
        <v>0</v>
      </c>
      <c r="Q176" s="38">
        <v>0</v>
      </c>
      <c r="R176" s="38">
        <v>0</v>
      </c>
      <c r="S176" s="38">
        <v>0</v>
      </c>
      <c r="T176" s="38">
        <v>0</v>
      </c>
      <c r="U176" s="38">
        <v>0</v>
      </c>
      <c r="V176" s="38" t="s">
        <v>108</v>
      </c>
      <c r="W176" s="38">
        <v>0</v>
      </c>
      <c r="X176" s="38" t="s">
        <v>108</v>
      </c>
      <c r="Y176" s="38" t="s">
        <v>108</v>
      </c>
      <c r="Z176" s="38">
        <v>0</v>
      </c>
      <c r="AA176" s="38">
        <v>0</v>
      </c>
      <c r="AB176" s="38">
        <v>0</v>
      </c>
      <c r="AC176" s="38">
        <v>0</v>
      </c>
      <c r="AD176" s="38">
        <v>0</v>
      </c>
      <c r="AE176" s="38">
        <v>0</v>
      </c>
      <c r="AF176" s="38">
        <v>0</v>
      </c>
      <c r="AG176" s="38">
        <v>0</v>
      </c>
      <c r="AH176" s="38">
        <v>0</v>
      </c>
      <c r="AI176" s="38">
        <v>0</v>
      </c>
      <c r="AJ176" s="38">
        <v>0</v>
      </c>
      <c r="AK176" s="38">
        <v>0</v>
      </c>
      <c r="AL176" s="38">
        <v>0</v>
      </c>
      <c r="AM176" s="38">
        <v>0</v>
      </c>
      <c r="AN176" s="38">
        <v>0</v>
      </c>
      <c r="AO176" s="38">
        <v>0</v>
      </c>
      <c r="AP176" s="38">
        <v>0</v>
      </c>
      <c r="AQ176" s="38">
        <v>0</v>
      </c>
      <c r="AR176" s="38">
        <v>0</v>
      </c>
      <c r="AS176" s="38">
        <v>0</v>
      </c>
      <c r="AT176" s="38">
        <v>0</v>
      </c>
      <c r="AU176" s="38">
        <v>0</v>
      </c>
      <c r="AV176" s="38">
        <v>0</v>
      </c>
      <c r="AW176" s="38">
        <v>0</v>
      </c>
      <c r="AX176" s="38">
        <v>0</v>
      </c>
      <c r="AY176" s="38">
        <v>0</v>
      </c>
      <c r="AZ176" s="38">
        <v>0</v>
      </c>
      <c r="BA176" s="38">
        <v>0</v>
      </c>
      <c r="BB176" s="38">
        <v>0</v>
      </c>
      <c r="BC176" s="38">
        <v>0</v>
      </c>
      <c r="BD176" s="52">
        <v>6.2169325400000002</v>
      </c>
      <c r="BE176" s="38">
        <v>0</v>
      </c>
      <c r="BF176" s="38" t="s">
        <v>108</v>
      </c>
      <c r="BG176" s="38" t="s">
        <v>108</v>
      </c>
      <c r="BI176" s="6"/>
    </row>
    <row r="177" spans="1:61" ht="31.5" x14ac:dyDescent="0.25">
      <c r="A177" s="34" t="s">
        <v>384</v>
      </c>
      <c r="B177" s="34" t="s">
        <v>397</v>
      </c>
      <c r="C177" s="34" t="s">
        <v>398</v>
      </c>
      <c r="D177" s="38">
        <v>0</v>
      </c>
      <c r="E177" s="38">
        <v>0</v>
      </c>
      <c r="F177" s="38" t="s">
        <v>108</v>
      </c>
      <c r="G177" s="38" t="s">
        <v>108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8" t="s">
        <v>108</v>
      </c>
      <c r="O177" s="38" t="s">
        <v>108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 t="s">
        <v>108</v>
      </c>
      <c r="W177" s="38">
        <v>0</v>
      </c>
      <c r="X177" s="38" t="s">
        <v>108</v>
      </c>
      <c r="Y177" s="38" t="s">
        <v>108</v>
      </c>
      <c r="Z177" s="38">
        <v>0</v>
      </c>
      <c r="AA177" s="38">
        <v>0</v>
      </c>
      <c r="AB177" s="38">
        <v>0</v>
      </c>
      <c r="AC177" s="38">
        <v>0</v>
      </c>
      <c r="AD177" s="38">
        <v>0</v>
      </c>
      <c r="AE177" s="38">
        <v>0</v>
      </c>
      <c r="AF177" s="38">
        <v>0</v>
      </c>
      <c r="AG177" s="38">
        <v>0</v>
      </c>
      <c r="AH177" s="38">
        <v>0</v>
      </c>
      <c r="AI177" s="38">
        <v>0</v>
      </c>
      <c r="AJ177" s="38">
        <v>0</v>
      </c>
      <c r="AK177" s="38">
        <v>0</v>
      </c>
      <c r="AL177" s="38">
        <v>0</v>
      </c>
      <c r="AM177" s="38">
        <v>0</v>
      </c>
      <c r="AN177" s="38">
        <v>0</v>
      </c>
      <c r="AO177" s="38">
        <v>0</v>
      </c>
      <c r="AP177" s="38">
        <v>0</v>
      </c>
      <c r="AQ177" s="38">
        <v>0</v>
      </c>
      <c r="AR177" s="38">
        <v>0</v>
      </c>
      <c r="AS177" s="38">
        <v>0</v>
      </c>
      <c r="AT177" s="38">
        <v>0</v>
      </c>
      <c r="AU177" s="38">
        <v>0</v>
      </c>
      <c r="AV177" s="38">
        <v>0</v>
      </c>
      <c r="AW177" s="38">
        <v>0</v>
      </c>
      <c r="AX177" s="38">
        <v>0</v>
      </c>
      <c r="AY177" s="38">
        <v>0</v>
      </c>
      <c r="AZ177" s="38">
        <v>0</v>
      </c>
      <c r="BA177" s="38">
        <v>0</v>
      </c>
      <c r="BB177" s="38">
        <v>0</v>
      </c>
      <c r="BC177" s="38">
        <v>0</v>
      </c>
      <c r="BD177" s="52">
        <v>6.9090061599999997</v>
      </c>
      <c r="BE177" s="38">
        <v>0</v>
      </c>
      <c r="BF177" s="38" t="s">
        <v>108</v>
      </c>
      <c r="BG177" s="38" t="s">
        <v>108</v>
      </c>
      <c r="BI177" s="6"/>
    </row>
    <row r="178" spans="1:61" ht="27" customHeight="1" x14ac:dyDescent="0.25">
      <c r="A178" s="48" t="s">
        <v>384</v>
      </c>
      <c r="B178" s="48" t="s">
        <v>425</v>
      </c>
      <c r="C178" s="48" t="s">
        <v>426</v>
      </c>
      <c r="D178" s="49">
        <v>0</v>
      </c>
      <c r="E178" s="49">
        <v>0</v>
      </c>
      <c r="F178" s="50" t="s">
        <v>108</v>
      </c>
      <c r="G178" s="50" t="s">
        <v>108</v>
      </c>
      <c r="H178" s="49">
        <v>0</v>
      </c>
      <c r="I178" s="49">
        <v>0</v>
      </c>
      <c r="J178" s="49">
        <v>0</v>
      </c>
      <c r="K178" s="49">
        <v>0</v>
      </c>
      <c r="L178" s="49">
        <v>0</v>
      </c>
      <c r="M178" s="49">
        <v>0</v>
      </c>
      <c r="N178" s="50" t="s">
        <v>108</v>
      </c>
      <c r="O178" s="50" t="s">
        <v>108</v>
      </c>
      <c r="P178" s="49">
        <v>0</v>
      </c>
      <c r="Q178" s="49">
        <v>0</v>
      </c>
      <c r="R178" s="49">
        <v>0</v>
      </c>
      <c r="S178" s="49">
        <v>0</v>
      </c>
      <c r="T178" s="49">
        <v>0</v>
      </c>
      <c r="U178" s="49">
        <v>0</v>
      </c>
      <c r="V178" s="50" t="s">
        <v>108</v>
      </c>
      <c r="W178" s="49">
        <v>0</v>
      </c>
      <c r="X178" s="50" t="s">
        <v>108</v>
      </c>
      <c r="Y178" s="50" t="s">
        <v>108</v>
      </c>
      <c r="Z178" s="49">
        <v>0</v>
      </c>
      <c r="AA178" s="49">
        <v>0</v>
      </c>
      <c r="AB178" s="49">
        <v>0</v>
      </c>
      <c r="AC178" s="49">
        <v>0</v>
      </c>
      <c r="AD178" s="49">
        <v>0</v>
      </c>
      <c r="AE178" s="49">
        <v>0</v>
      </c>
      <c r="AF178" s="49">
        <v>0</v>
      </c>
      <c r="AG178" s="49">
        <v>0</v>
      </c>
      <c r="AH178" s="49">
        <v>0</v>
      </c>
      <c r="AI178" s="49">
        <v>0</v>
      </c>
      <c r="AJ178" s="49">
        <v>0</v>
      </c>
      <c r="AK178" s="49">
        <v>0</v>
      </c>
      <c r="AL178" s="49">
        <v>0</v>
      </c>
      <c r="AM178" s="49">
        <v>0</v>
      </c>
      <c r="AN178" s="49">
        <v>0</v>
      </c>
      <c r="AO178" s="49">
        <v>0</v>
      </c>
      <c r="AP178" s="49">
        <v>0</v>
      </c>
      <c r="AQ178" s="49">
        <v>0</v>
      </c>
      <c r="AR178" s="49">
        <v>0</v>
      </c>
      <c r="AS178" s="49">
        <v>0</v>
      </c>
      <c r="AT178" s="49">
        <v>0</v>
      </c>
      <c r="AU178" s="49">
        <v>0</v>
      </c>
      <c r="AV178" s="49">
        <v>0</v>
      </c>
      <c r="AW178" s="49">
        <v>0</v>
      </c>
      <c r="AX178" s="49">
        <v>0</v>
      </c>
      <c r="AY178" s="49">
        <v>0</v>
      </c>
      <c r="AZ178" s="49">
        <v>0</v>
      </c>
      <c r="BA178" s="49">
        <v>0</v>
      </c>
      <c r="BB178" s="49">
        <v>0</v>
      </c>
      <c r="BC178" s="49">
        <v>0</v>
      </c>
      <c r="BD178" s="52">
        <v>22.949865129999999</v>
      </c>
      <c r="BE178" s="49">
        <v>0</v>
      </c>
      <c r="BF178" s="50" t="s">
        <v>108</v>
      </c>
      <c r="BG178" s="50" t="s">
        <v>108</v>
      </c>
      <c r="BI178" s="6"/>
    </row>
    <row r="179" spans="1:61" ht="31.5" x14ac:dyDescent="0.25">
      <c r="A179" s="34" t="s">
        <v>384</v>
      </c>
      <c r="B179" s="34" t="s">
        <v>399</v>
      </c>
      <c r="C179" s="34" t="s">
        <v>400</v>
      </c>
      <c r="D179" s="38">
        <v>0</v>
      </c>
      <c r="E179" s="38">
        <v>0</v>
      </c>
      <c r="F179" s="38" t="s">
        <v>108</v>
      </c>
      <c r="G179" s="38" t="s">
        <v>108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8" t="s">
        <v>108</v>
      </c>
      <c r="O179" s="38" t="s">
        <v>108</v>
      </c>
      <c r="P179" s="38">
        <v>0</v>
      </c>
      <c r="Q179" s="38">
        <v>0</v>
      </c>
      <c r="R179" s="38">
        <v>0</v>
      </c>
      <c r="S179" s="38">
        <v>0</v>
      </c>
      <c r="T179" s="38">
        <v>0</v>
      </c>
      <c r="U179" s="38">
        <v>0</v>
      </c>
      <c r="V179" s="38" t="s">
        <v>108</v>
      </c>
      <c r="W179" s="38">
        <v>0</v>
      </c>
      <c r="X179" s="38" t="s">
        <v>108</v>
      </c>
      <c r="Y179" s="38" t="s">
        <v>108</v>
      </c>
      <c r="Z179" s="38">
        <v>0</v>
      </c>
      <c r="AA179" s="38">
        <v>0</v>
      </c>
      <c r="AB179" s="38">
        <v>0</v>
      </c>
      <c r="AC179" s="38">
        <v>0</v>
      </c>
      <c r="AD179" s="38">
        <v>0</v>
      </c>
      <c r="AE179" s="38">
        <v>0</v>
      </c>
      <c r="AF179" s="38">
        <v>0</v>
      </c>
      <c r="AG179" s="38">
        <v>0</v>
      </c>
      <c r="AH179" s="38">
        <v>0</v>
      </c>
      <c r="AI179" s="38">
        <v>0</v>
      </c>
      <c r="AJ179" s="38">
        <v>0</v>
      </c>
      <c r="AK179" s="38">
        <v>0</v>
      </c>
      <c r="AL179" s="38">
        <v>0</v>
      </c>
      <c r="AM179" s="38">
        <v>0</v>
      </c>
      <c r="AN179" s="38">
        <v>0</v>
      </c>
      <c r="AO179" s="38">
        <v>0</v>
      </c>
      <c r="AP179" s="38">
        <v>0</v>
      </c>
      <c r="AQ179" s="38">
        <v>0</v>
      </c>
      <c r="AR179" s="38">
        <v>0</v>
      </c>
      <c r="AS179" s="38">
        <v>0</v>
      </c>
      <c r="AT179" s="38">
        <v>0</v>
      </c>
      <c r="AU179" s="38">
        <v>0</v>
      </c>
      <c r="AV179" s="38">
        <v>0</v>
      </c>
      <c r="AW179" s="38">
        <v>0</v>
      </c>
      <c r="AX179" s="38">
        <v>0</v>
      </c>
      <c r="AY179" s="38">
        <v>0</v>
      </c>
      <c r="AZ179" s="38">
        <v>0</v>
      </c>
      <c r="BA179" s="38">
        <v>0</v>
      </c>
      <c r="BB179" s="38">
        <v>0</v>
      </c>
      <c r="BC179" s="38">
        <v>0</v>
      </c>
      <c r="BD179" s="52">
        <v>7.65808789</v>
      </c>
      <c r="BE179" s="38">
        <v>0</v>
      </c>
      <c r="BF179" s="38" t="s">
        <v>108</v>
      </c>
      <c r="BG179" s="38" t="s">
        <v>108</v>
      </c>
      <c r="BI179" s="6"/>
    </row>
    <row r="181" spans="1:61" x14ac:dyDescent="0.25">
      <c r="BD181" s="51"/>
    </row>
  </sheetData>
  <mergeCells count="44">
    <mergeCell ref="BB15:BC15"/>
    <mergeCell ref="BD15:BE15"/>
    <mergeCell ref="AR15:AS15"/>
    <mergeCell ref="AT15:AU15"/>
    <mergeCell ref="AV15:AW15"/>
    <mergeCell ref="AX15:AY15"/>
    <mergeCell ref="AZ15:BA15"/>
    <mergeCell ref="AH15:AI15"/>
    <mergeCell ref="AR14:AU14"/>
    <mergeCell ref="AV14:BA14"/>
    <mergeCell ref="BB14:BE14"/>
    <mergeCell ref="BF14:BG14"/>
    <mergeCell ref="Z14:AK14"/>
    <mergeCell ref="AL14:AQ14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N15:O15"/>
    <mergeCell ref="A14:A16"/>
    <mergeCell ref="B14:B16"/>
    <mergeCell ref="C14:C16"/>
    <mergeCell ref="D14:Y14"/>
    <mergeCell ref="P15:Q15"/>
    <mergeCell ref="R15:S15"/>
    <mergeCell ref="T15:U15"/>
    <mergeCell ref="V15:W15"/>
    <mergeCell ref="D15:E15"/>
    <mergeCell ref="F15:G15"/>
    <mergeCell ref="H15:I15"/>
    <mergeCell ref="J15:K15"/>
    <mergeCell ref="L15:M15"/>
    <mergeCell ref="X15:Y15"/>
    <mergeCell ref="A12:AH12"/>
    <mergeCell ref="A4:AH4"/>
    <mergeCell ref="A6:AH6"/>
    <mergeCell ref="A7:AH7"/>
    <mergeCell ref="A9:AH9"/>
    <mergeCell ref="A11:A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(2028)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2024-04-24T12:10:25Z</dcterms:created>
  <dcterms:modified xsi:type="dcterms:W3CDTF">2024-09-25T07:03:53Z</dcterms:modified>
</cp:coreProperties>
</file>