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Пестриков\Программы\Региональные программы\проект Региональной программы 2022-2032\Внесение изменений 2 квартал 2025\Проект указа\07.07.2025\"/>
    </mc:Choice>
  </mc:AlternateContent>
  <xr:revisionPtr revIDLastSave="0" documentId="13_ncr:1_{85A2B451-24E7-4C84-83D7-9332EFCC7A9C}" xr6:coauthVersionLast="47" xr6:coauthVersionMax="47" xr10:uidLastSave="{00000000-0000-0000-0000-000000000000}"/>
  <bookViews>
    <workbookView xWindow="-120" yWindow="-120" windowWidth="29040" windowHeight="15840" xr2:uid="{B31247DC-4921-456D-9F29-1EEABFE15587}"/>
  </bookViews>
  <sheets>
    <sheet name="стр. 15" sheetId="1" r:id="rId1"/>
  </sheets>
  <externalReferences>
    <externalReference r:id="rId2"/>
  </externalReferences>
  <definedNames>
    <definedName name="Z_A6B96640_7AAC_4E2F_9A43_66DBD8F071D5_.wvu.PrintArea" localSheetId="0" hidden="1">'стр. 15'!$A$1:$O$9</definedName>
    <definedName name="_xlnm.Print_Area" localSheetId="0">'стр. 15'!$A$1:$O$9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1" l="1"/>
  <c r="Z9" i="1"/>
  <c r="X9" i="1"/>
  <c r="V9" i="1"/>
  <c r="R9" i="1"/>
  <c r="Q9" i="1"/>
  <c r="J9" i="1"/>
  <c r="AC8" i="1"/>
  <c r="AC9" i="1" s="1"/>
  <c r="AB8" i="1"/>
  <c r="AB9" i="1" s="1"/>
  <c r="AA8" i="1"/>
  <c r="Z8" i="1"/>
  <c r="Y8" i="1"/>
  <c r="Y9" i="1" s="1"/>
  <c r="W8" i="1"/>
  <c r="W9" i="1" s="1"/>
  <c r="V8" i="1"/>
  <c r="U8" i="1"/>
  <c r="U9" i="1" s="1"/>
  <c r="T8" i="1"/>
  <c r="T9" i="1" s="1"/>
  <c r="S8" i="1"/>
  <c r="S9" i="1" s="1"/>
  <c r="R8" i="1"/>
  <c r="P8" i="1" s="1"/>
  <c r="P9" i="1" s="1"/>
  <c r="O8" i="1"/>
  <c r="H8" i="1" s="1"/>
  <c r="N8" i="1"/>
  <c r="G8" i="1" s="1"/>
  <c r="G9" i="1" s="1"/>
  <c r="M8" i="1"/>
  <c r="M9" i="1" s="1"/>
  <c r="L8" i="1"/>
  <c r="L9" i="1" s="1"/>
  <c r="K8" i="1"/>
  <c r="D8" i="1" s="1"/>
  <c r="D9" i="1" s="1"/>
  <c r="I8" i="1"/>
  <c r="I9" i="1" s="1"/>
  <c r="F8" i="1"/>
  <c r="F9" i="1" s="1"/>
  <c r="E8" i="1"/>
  <c r="E9" i="1" s="1"/>
  <c r="N9" i="1" l="1"/>
  <c r="O9" i="1"/>
  <c r="C8" i="1"/>
  <c r="C9" i="1" s="1"/>
  <c r="K9" i="1"/>
</calcChain>
</file>

<file path=xl/sharedStrings.xml><?xml version="1.0" encoding="utf-8"?>
<sst xmlns="http://schemas.openxmlformats.org/spreadsheetml/2006/main" count="57" uniqueCount="31">
  <si>
    <t xml:space="preserve">Всего </t>
  </si>
  <si>
    <t>2025 год</t>
  </si>
  <si>
    <t>2026 год</t>
  </si>
  <si>
    <t>2027 год</t>
  </si>
  <si>
    <t>№</t>
  </si>
  <si>
    <t>Наименование газораспределительной организации</t>
  </si>
  <si>
    <t>Объем финансирования</t>
  </si>
  <si>
    <t>Объем реализации в период</t>
  </si>
  <si>
    <t>ВСЕГО, тыс. руб. с НДС, в т.ч.</t>
  </si>
  <si>
    <t>средства от применения специальной надбавки к тарифу на транспортировку газа, тыс. руб. с НДС</t>
  </si>
  <si>
    <t>иные средства, тыс. руб. с НДС</t>
  </si>
  <si>
    <t>средства Единого оператора газификации, тыс. руб. с НДС</t>
  </si>
  <si>
    <t>План освоение вложений, тыс. руб. с НДС</t>
  </si>
  <si>
    <t>План ввода основных средств, тыс. руб. без НДС</t>
  </si>
  <si>
    <t>средства от применения тарифа на услуги по транспортировке газа, тыс. руб. с НДС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</si>
  <si>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</si>
  <si>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</si>
  <si>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</si>
  <si>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</si>
  <si>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</si>
  <si>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</si>
  <si>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</si>
  <si>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</si>
  <si>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</si>
  <si>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</si>
  <si>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</si>
  <si>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</si>
  <si>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</si>
  <si>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</si>
  <si>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</si>
  <si>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АО «Газпром газораспределение Киров»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</si>
</sst>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55;&#1077;&#1089;&#1090;&#1088;&#1080;&#1082;&#1086;&#1074;\&#1055;&#1088;&#1086;&#1075;&#1088;&#1072;&#1084;&#1084;&#1099;\&#1056;&#1077;&#1075;&#1080;&#1086;&#1085;&#1072;&#1083;&#1100;&#1085;&#1099;&#1077;%20&#1087;&#1088;&#1086;&#1075;&#1088;&#1072;&#1084;&#1084;&#1099;\&#1087;&#1088;&#1086;&#1077;&#1082;&#1090;%20&#1056;&#1077;&#1075;&#1080;&#1086;&#1085;&#1072;&#1083;&#1100;&#1085;&#1086;&#1081;%20&#1087;&#1088;&#1086;&#1075;&#1088;&#1072;&#1084;&#1084;&#1099;%202022-2032\&#1042;&#1085;&#1077;&#1089;&#1077;&#1085;&#1080;&#1077;%20&#1080;&#1079;&#1084;&#1077;&#1085;&#1077;&#1085;&#1080;&#1081;%202%20&#1082;&#1074;&#1072;&#1088;&#1090;&#1072;&#1083;%202025\&#1055;&#1088;&#1086;&#1077;&#1082;&#1090;%20&#1091;&#1082;&#1072;&#1079;&#1072;\07.07.2025\&#1048;&#1085;&#1092;&#1086;&#1088;&#1084;&#1072;&#1094;&#1080;&#1103;%20&#1086;&#1073;%20&#1080;&#1089;&#1090;&#1086;&#1095;&#1085;&#1080;&#1082;&#1072;&#1093;%20&#1080;%20&#1086;&#1073;&#1098;&#1077;&#1084;&#1072;&#1093;%20&#1092;&#1080;&#1085;&#1072;&#1085;&#1089;&#1080;&#1088;&#1086;&#1074;&#1072;&#1085;&#1080;&#1103;%20&#1089;&#1072;&#1076;&#1086;&#1074;&#1086;&#1076;&#1089;&#1090;&#1074;.xlsx" TargetMode="External"/><Relationship Id="rId1" Type="http://schemas.openxmlformats.org/officeDocument/2006/relationships/externalLinkPath" Target="&#1048;&#1085;&#1092;&#1086;&#1088;&#1084;&#1072;&#1094;&#1080;&#1103;%20&#1086;&#1073;%20&#1080;&#1089;&#1090;&#1086;&#1095;&#1085;&#1080;&#1082;&#1072;&#1093;%20&#1080;%20&#1086;&#1073;&#1098;&#1077;&#1084;&#1072;&#1093;%20&#1092;&#1080;&#1085;&#1072;&#1085;&#1089;&#1080;&#1088;&#1086;&#1074;&#1072;&#1085;&#1080;&#1103;%20&#1089;&#1072;&#1076;&#1086;&#1074;&#1086;&#1076;&#1089;&#109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Д СНТ на отправку"/>
      <sheetName val="Форма ЕОГ на отправку"/>
      <sheetName val="Свод ИФ"/>
    </sheetNames>
    <sheetDataSet>
      <sheetData sheetId="0">
        <row r="5">
          <cell r="V5">
            <v>5269039.0199999996</v>
          </cell>
          <cell r="X5">
            <v>0</v>
          </cell>
          <cell r="Z5">
            <v>35570928.469999999</v>
          </cell>
          <cell r="AB5">
            <v>0</v>
          </cell>
          <cell r="AD5">
            <v>0</v>
          </cell>
          <cell r="AF5">
            <v>181847042.93000001</v>
          </cell>
          <cell r="AH5">
            <v>0</v>
          </cell>
          <cell r="AJ5">
            <v>0</v>
          </cell>
          <cell r="AL5">
            <v>8734053.1699999999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ED08-476E-4022-BE69-DC2F2BF9C455}">
  <sheetPr>
    <tabColor rgb="FF92D050"/>
  </sheetPr>
  <dimension ref="A3:AC9"/>
  <sheetViews>
    <sheetView tabSelected="1" zoomScale="60" zoomScaleNormal="60" workbookViewId="0">
      <selection activeCell="C16" sqref="C16"/>
    </sheetView>
  </sheetViews>
  <sheetFormatPr defaultRowHeight="15" outlineLevelCol="1" x14ac:dyDescent="0.25"/>
  <cols>
    <col min="1" max="1" width="5.85546875" bestFit="1" customWidth="1"/>
    <col min="2" max="2" width="26.85546875" customWidth="1"/>
    <col min="3" max="3" width="15.28515625" customWidth="1" outlineLevel="1"/>
    <col min="4" max="4" width="15.85546875" customWidth="1" outlineLevel="1"/>
    <col min="5" max="5" width="12" customWidth="1" outlineLevel="1"/>
    <col min="6" max="6" width="14" customWidth="1" outlineLevel="1"/>
    <col min="7" max="7" width="15.140625" customWidth="1" outlineLevel="1"/>
    <col min="8" max="8" width="13.7109375" customWidth="1" outlineLevel="1"/>
    <col min="9" max="9" width="12" customWidth="1"/>
    <col min="10" max="10" width="16.42578125" customWidth="1"/>
    <col min="11" max="11" width="18.42578125" customWidth="1"/>
    <col min="12" max="12" width="12.42578125" customWidth="1"/>
    <col min="13" max="13" width="15.42578125" customWidth="1"/>
    <col min="14" max="14" width="13.28515625" customWidth="1"/>
    <col min="15" max="15" width="15.42578125" customWidth="1"/>
    <col min="16" max="16" width="12" customWidth="1"/>
    <col min="17" max="17" width="16.42578125" customWidth="1"/>
    <col min="18" max="18" width="18.42578125" customWidth="1"/>
    <col min="19" max="19" width="12.42578125" customWidth="1"/>
    <col min="20" max="20" width="15.42578125" customWidth="1"/>
    <col min="21" max="21" width="13.28515625" customWidth="1"/>
    <col min="22" max="22" width="15.42578125" customWidth="1"/>
    <col min="23" max="23" width="12" customWidth="1"/>
    <col min="24" max="24" width="16.42578125" customWidth="1"/>
    <col min="25" max="25" width="18.42578125" customWidth="1"/>
    <col min="26" max="26" width="12.42578125" customWidth="1"/>
    <col min="27" max="27" width="15.42578125" customWidth="1"/>
    <col min="28" max="28" width="13.28515625" customWidth="1"/>
    <col min="29" max="29" width="15.42578125" customWidth="1"/>
  </cols>
  <sheetData>
    <row r="3" spans="1:29" x14ac:dyDescent="0.25">
      <c r="A3" s="1"/>
      <c r="B3" s="1"/>
      <c r="C3" s="1"/>
      <c r="D3" s="1"/>
      <c r="E3" s="1"/>
      <c r="F3" s="1"/>
      <c r="G3" s="1"/>
      <c r="H3" s="1"/>
    </row>
    <row r="4" spans="1:29" ht="17.25" customHeight="1" x14ac:dyDescent="0.25">
      <c r="C4" s="2" t="s">
        <v>0</v>
      </c>
      <c r="D4" s="2"/>
      <c r="E4" s="2"/>
      <c r="F4" s="2"/>
      <c r="G4" s="2"/>
      <c r="H4" s="2"/>
      <c r="I4" s="2" t="s">
        <v>1</v>
      </c>
      <c r="J4" s="2"/>
      <c r="K4" s="2"/>
      <c r="L4" s="2"/>
      <c r="M4" s="2"/>
      <c r="N4" s="2"/>
      <c r="O4" s="2"/>
      <c r="P4" s="2" t="s">
        <v>2</v>
      </c>
      <c r="Q4" s="2"/>
      <c r="R4" s="2"/>
      <c r="S4" s="2"/>
      <c r="T4" s="2"/>
      <c r="U4" s="2"/>
      <c r="V4" s="2"/>
      <c r="W4" s="2" t="s">
        <v>3</v>
      </c>
      <c r="X4" s="2"/>
      <c r="Y4" s="2"/>
      <c r="Z4" s="2"/>
      <c r="AA4" s="2"/>
      <c r="AB4" s="2"/>
      <c r="AC4" s="2"/>
    </row>
    <row r="5" spans="1:29" ht="26.25" customHeight="1" x14ac:dyDescent="0.25">
      <c r="A5" s="2" t="s">
        <v>4</v>
      </c>
      <c r="B5" s="2" t="s">
        <v>5</v>
      </c>
      <c r="C5" s="2" t="s">
        <v>6</v>
      </c>
      <c r="D5" s="2"/>
      <c r="E5" s="2"/>
      <c r="F5" s="2"/>
      <c r="G5" s="2" t="s">
        <v>7</v>
      </c>
      <c r="H5" s="2"/>
      <c r="I5" s="2" t="s">
        <v>6</v>
      </c>
      <c r="J5" s="2"/>
      <c r="K5" s="2"/>
      <c r="L5" s="2"/>
      <c r="M5" s="2"/>
      <c r="N5" s="2" t="s">
        <v>7</v>
      </c>
      <c r="O5" s="2"/>
      <c r="P5" s="2" t="s">
        <v>6</v>
      </c>
      <c r="Q5" s="2"/>
      <c r="R5" s="2"/>
      <c r="S5" s="2"/>
      <c r="T5" s="2"/>
      <c r="U5" s="2" t="s">
        <v>7</v>
      </c>
      <c r="V5" s="2"/>
      <c r="W5" s="2" t="s">
        <v>6</v>
      </c>
      <c r="X5" s="2"/>
      <c r="Y5" s="2"/>
      <c r="Z5" s="2"/>
      <c r="AA5" s="2"/>
      <c r="AB5" s="2" t="s">
        <v>7</v>
      </c>
      <c r="AC5" s="2"/>
    </row>
    <row r="6" spans="1:29" ht="204" customHeight="1" x14ac:dyDescent="0.25">
      <c r="A6" s="2"/>
      <c r="B6" s="2"/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8</v>
      </c>
      <c r="J6" s="3" t="s">
        <v>14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8</v>
      </c>
      <c r="Q6" s="3" t="s">
        <v>14</v>
      </c>
      <c r="R6" s="3" t="s">
        <v>9</v>
      </c>
      <c r="S6" s="3" t="s">
        <v>10</v>
      </c>
      <c r="T6" s="3" t="s">
        <v>11</v>
      </c>
      <c r="U6" s="3" t="s">
        <v>12</v>
      </c>
      <c r="V6" s="3" t="s">
        <v>13</v>
      </c>
      <c r="W6" s="3" t="s">
        <v>8</v>
      </c>
      <c r="X6" s="3" t="s">
        <v>14</v>
      </c>
      <c r="Y6" s="3" t="s">
        <v>9</v>
      </c>
      <c r="Z6" s="3" t="s">
        <v>10</v>
      </c>
      <c r="AA6" s="3" t="s">
        <v>11</v>
      </c>
      <c r="AB6" s="3" t="s">
        <v>12</v>
      </c>
      <c r="AC6" s="3" t="s">
        <v>13</v>
      </c>
    </row>
    <row r="7" spans="1:29" s="6" customFormat="1" x14ac:dyDescent="0.25">
      <c r="A7" s="4" t="s">
        <v>15</v>
      </c>
      <c r="B7" s="5">
        <v>2</v>
      </c>
      <c r="C7" s="4" t="s">
        <v>16</v>
      </c>
      <c r="D7" s="5">
        <v>3</v>
      </c>
      <c r="E7" s="4" t="s">
        <v>17</v>
      </c>
      <c r="F7" s="5">
        <v>4</v>
      </c>
      <c r="G7" s="4" t="s">
        <v>18</v>
      </c>
      <c r="H7" s="5">
        <v>5</v>
      </c>
      <c r="I7" s="4" t="s">
        <v>19</v>
      </c>
      <c r="J7" s="5">
        <v>6</v>
      </c>
      <c r="K7" s="4" t="s">
        <v>20</v>
      </c>
      <c r="L7" s="5">
        <v>7</v>
      </c>
      <c r="M7" s="4" t="s">
        <v>21</v>
      </c>
      <c r="N7" s="5">
        <v>8</v>
      </c>
      <c r="O7" s="4" t="s">
        <v>22</v>
      </c>
      <c r="P7" s="5">
        <v>9</v>
      </c>
      <c r="Q7" s="4" t="s">
        <v>23</v>
      </c>
      <c r="R7" s="5">
        <v>10</v>
      </c>
      <c r="S7" s="4" t="s">
        <v>24</v>
      </c>
      <c r="T7" s="5">
        <v>11</v>
      </c>
      <c r="U7" s="4" t="s">
        <v>25</v>
      </c>
      <c r="V7" s="5">
        <v>12</v>
      </c>
      <c r="W7" s="4" t="s">
        <v>26</v>
      </c>
      <c r="X7" s="5">
        <v>13</v>
      </c>
      <c r="Y7" s="4" t="s">
        <v>27</v>
      </c>
      <c r="Z7" s="5">
        <v>14</v>
      </c>
      <c r="AA7" s="4" t="s">
        <v>28</v>
      </c>
      <c r="AB7" s="5">
        <v>15</v>
      </c>
      <c r="AC7" s="4" t="s">
        <v>29</v>
      </c>
    </row>
    <row r="8" spans="1:29" s="6" customFormat="1" ht="25.5" x14ac:dyDescent="0.25">
      <c r="A8" s="7">
        <v>1</v>
      </c>
      <c r="B8" s="8" t="s">
        <v>30</v>
      </c>
      <c r="C8" s="9">
        <f>I8+P8+W8</f>
        <v>277705.27630800003</v>
      </c>
      <c r="D8" s="9">
        <f>K8+R8+Y8</f>
        <v>6322.8468239999993</v>
      </c>
      <c r="E8" s="9">
        <f>L8+S8+Z8</f>
        <v>271382.42948400002</v>
      </c>
      <c r="F8" s="9">
        <f>M8+T8+AA8</f>
        <v>0</v>
      </c>
      <c r="G8" s="9">
        <f>N8+U8+AB8</f>
        <v>277705.27630800003</v>
      </c>
      <c r="H8" s="9">
        <f>O8+V8+AC8</f>
        <v>231421.06359000001</v>
      </c>
      <c r="I8" s="9">
        <f>J8+K8+L8+M8</f>
        <v>49007.960987999999</v>
      </c>
      <c r="J8" s="9">
        <v>0</v>
      </c>
      <c r="K8" s="9">
        <f>'[1]ПД СНТ на отправку'!V5*1.2/1000</f>
        <v>6322.8468239999993</v>
      </c>
      <c r="L8" s="9">
        <f>'[1]ПД СНТ на отправку'!Z5*1.2/1000</f>
        <v>42685.114163999999</v>
      </c>
      <c r="M8" s="9">
        <f>'[1]ПД СНТ на отправку'!X5*1.2/1000</f>
        <v>0</v>
      </c>
      <c r="N8" s="9">
        <f>'[1]ПД СНТ на отправку'!V5*1.2/1000+'[1]ПД СНТ на отправку'!Z5*1.2/1000</f>
        <v>49007.960987999999</v>
      </c>
      <c r="O8" s="9">
        <f>'[1]ПД СНТ на отправку'!V5/1000+'[1]ПД СНТ на отправку'!X5/1000+'[1]ПД СНТ на отправку'!Z5/1000</f>
        <v>40839.967489999995</v>
      </c>
      <c r="P8" s="9">
        <f>Q8+R8+S8+T8</f>
        <v>218216.451516</v>
      </c>
      <c r="Q8" s="9">
        <v>0</v>
      </c>
      <c r="R8" s="9">
        <f>'[1]ПД СНТ на отправку'!AB5*1.2/1000</f>
        <v>0</v>
      </c>
      <c r="S8" s="9">
        <f>'[1]ПД СНТ на отправку'!AF5*1.2/1000</f>
        <v>218216.451516</v>
      </c>
      <c r="T8" s="9">
        <f>'[1]ПД СНТ на отправку'!AD5*1.2/1000</f>
        <v>0</v>
      </c>
      <c r="U8" s="9">
        <f>'[1]ПД СНТ на отправку'!AB5*1.2/1000+'[1]ПД СНТ на отправку'!AF5*1.2/1000</f>
        <v>218216.451516</v>
      </c>
      <c r="V8" s="9">
        <f>'[1]ПД СНТ на отправку'!AB5/1000+'[1]ПД СНТ на отправку'!AD5/1000+'[1]ПД СНТ на отправку'!AF5/1000</f>
        <v>181847.04293</v>
      </c>
      <c r="W8" s="9">
        <f>X8+Y8+Z8+AA8</f>
        <v>10480.863803999999</v>
      </c>
      <c r="X8" s="9">
        <v>0</v>
      </c>
      <c r="Y8" s="9">
        <f>'[1]ПД СНТ на отправку'!AH5*1.2/1000</f>
        <v>0</v>
      </c>
      <c r="Z8" s="9">
        <f>'[1]ПД СНТ на отправку'!AL5*1.2/1000</f>
        <v>10480.863803999999</v>
      </c>
      <c r="AA8" s="9">
        <f>'[1]ПД СНТ на отправку'!AJ5*1.2/1000</f>
        <v>0</v>
      </c>
      <c r="AB8" s="9">
        <f>'[1]ПД СНТ на отправку'!AH5*1.2/1000+'[1]ПД СНТ на отправку'!AL5*1.2/1000</f>
        <v>10480.863803999999</v>
      </c>
      <c r="AC8" s="9">
        <f>'[1]ПД СНТ на отправку'!AH5/1000+'[1]ПД СНТ на отправку'!AJ5/1000+'[1]ПД СНТ на отправку'!AL5/1000</f>
        <v>8734.0531699999992</v>
      </c>
    </row>
    <row r="9" spans="1:29" ht="15.75" hidden="1" customHeight="1" x14ac:dyDescent="0.25">
      <c r="A9" s="10"/>
      <c r="B9" s="10"/>
      <c r="C9" s="9">
        <f>C8/1.2</f>
        <v>231421.06359000003</v>
      </c>
      <c r="D9" s="9">
        <f t="shared" ref="D9:AC9" si="0">D8/1.2</f>
        <v>5269.0390199999993</v>
      </c>
      <c r="E9" s="9">
        <f>E8/1.2</f>
        <v>226152.02457000004</v>
      </c>
      <c r="F9" s="9">
        <f>F8/1.2</f>
        <v>0</v>
      </c>
      <c r="G9" s="9">
        <f t="shared" si="0"/>
        <v>231421.06359000003</v>
      </c>
      <c r="H9" s="9"/>
      <c r="I9" s="9">
        <f t="shared" si="0"/>
        <v>40839.967490000003</v>
      </c>
      <c r="J9" s="9">
        <f t="shared" si="0"/>
        <v>0</v>
      </c>
      <c r="K9" s="9">
        <f t="shared" si="0"/>
        <v>5269.0390199999993</v>
      </c>
      <c r="L9" s="9">
        <f t="shared" si="0"/>
        <v>35570.928469999999</v>
      </c>
      <c r="M9" s="9">
        <f t="shared" si="0"/>
        <v>0</v>
      </c>
      <c r="N9" s="9">
        <f t="shared" si="0"/>
        <v>40839.967490000003</v>
      </c>
      <c r="O9" s="9">
        <f t="shared" si="0"/>
        <v>34033.306241666665</v>
      </c>
      <c r="P9" s="9">
        <f t="shared" si="0"/>
        <v>181847.04293</v>
      </c>
      <c r="Q9" s="9">
        <f t="shared" si="0"/>
        <v>0</v>
      </c>
      <c r="R9" s="9">
        <f t="shared" si="0"/>
        <v>0</v>
      </c>
      <c r="S9" s="9">
        <f t="shared" si="0"/>
        <v>181847.04293</v>
      </c>
      <c r="T9" s="9">
        <f t="shared" si="0"/>
        <v>0</v>
      </c>
      <c r="U9" s="9">
        <f t="shared" si="0"/>
        <v>181847.04293</v>
      </c>
      <c r="V9" s="9">
        <f t="shared" si="0"/>
        <v>151539.20244166668</v>
      </c>
      <c r="W9" s="9">
        <f t="shared" si="0"/>
        <v>8734.0531699999992</v>
      </c>
      <c r="X9" s="9">
        <f t="shared" si="0"/>
        <v>0</v>
      </c>
      <c r="Y9" s="9">
        <f t="shared" si="0"/>
        <v>0</v>
      </c>
      <c r="Z9" s="9">
        <f t="shared" si="0"/>
        <v>8734.0531699999992</v>
      </c>
      <c r="AA9" s="9">
        <f t="shared" si="0"/>
        <v>0</v>
      </c>
      <c r="AB9" s="9">
        <f t="shared" si="0"/>
        <v>8734.0531699999992</v>
      </c>
      <c r="AC9" s="9">
        <f t="shared" si="0"/>
        <v>7278.377641666666</v>
      </c>
    </row>
  </sheetData>
  <mergeCells count="14">
    <mergeCell ref="P5:T5"/>
    <mergeCell ref="U5:V5"/>
    <mergeCell ref="W5:AA5"/>
    <mergeCell ref="AB5:AC5"/>
    <mergeCell ref="C4:H4"/>
    <mergeCell ref="I4:O4"/>
    <mergeCell ref="P4:V4"/>
    <mergeCell ref="W4:AC4"/>
    <mergeCell ref="A5:A6"/>
    <mergeCell ref="B5:B6"/>
    <mergeCell ref="C5:F5"/>
    <mergeCell ref="G5:H5"/>
    <mergeCell ref="I5:M5"/>
    <mergeCell ref="N5:O5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 15</vt:lpstr>
      <vt:lpstr>'стр. 15'!Область_печати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2025-07-07T09:56:46Z</dcterms:created>
  <dcterms:modified xsi:type="dcterms:W3CDTF">2025-07-07T09:58:15Z</dcterms:modified>
</cp:coreProperties>
</file>